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9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<sst xmlns="http://schemas.openxmlformats.org/spreadsheetml/2006/main" count="7428" uniqueCount="1429">
  <si>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</si>
  <si>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</si>
  <si>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</si>
  <si>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</si>
  <si>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</si>
  <si>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</si>
  <si>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</si>
  <si>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</si>
  <si>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</si>
  <si>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</si>
  <si>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</si>
  <si>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</si>
  <si>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</si>
  <si>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</si>
  <si>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</si>
  <si>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</si>
  <si>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</si>
  <si>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</si>
  <si>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</si>
  <si>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</si>
  <si>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</si>
  <si>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</si>
  <si>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</si>
  <si>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</si>
  <si>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</si>
  <si>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</si>
  <si>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</si>
  <si>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</si>
  <si>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</si>
  <si>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</si>
  <si>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</si>
  <si>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</si>
  <si>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</si>
  <si>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</si>
  <si>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</si>
  <si>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</si>
  <si>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</si>
  <si>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</si>
  <si>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</si>
  <si>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</si>
  <si>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</si>
  <si>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</si>
  <si>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</si>
  <si>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</si>
  <si>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</si>
  <si>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</si>
  <si>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</si>
  <si>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</si>
  <si>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</si>
  <si>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</si>
  <si>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</si>
  <si>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</si>
  <si>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</si>
  <si>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</si>
  <si>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</si>
  <si>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</si>
  <si>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</si>
  <si>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</si>
  <si>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</si>
  <si>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</si>
  <si>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</si>
  <si>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</si>
  <si>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</si>
  <si>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</si>
  <si>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</si>
  <si>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</si>
  <si>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</si>
  <si>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</si>
  <si>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</si>
  <si>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</si>
  <si>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</si>
  <si>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</si>
  <si>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</si>
  <si>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</si>
  <si>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</si>
  <si>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</si>
  <si>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</si>
  <si>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</si>
  <si>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</si>
  <si>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</si>
  <si>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</si>
  <si>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</si>
  <si>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</si>
  <si>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</si>
  <si>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</si>
  <si>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</si>
  <si>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</si>
  <si>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</si>
  <si>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</si>
  <si>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</si>
  <si>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</si>
  <si>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</si>
  <si>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</si>
  <si>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</si>
  <si>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</si>
  <si>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</si>
  <si>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</si>
  <si>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</si>
  <si>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</si>
  <si>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</si>
  <si>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</si>
  <si>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</si>
  <si>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</si>
  <si>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</si>
  <si>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</si>
  <si>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</si>
  <si>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</si>
  <si>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</si>
  <si>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</si>
  <si>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</si>
  <si>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</si>
  <si>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</si>
  <si>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</si>
  <si>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</si>
  <si>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</si>
  <si>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</si>
  <si>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</si>
  <si>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</si>
  <si>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</si>
  <si>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</si>
  <si>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</si>
  <si>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</si>
  <si>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</si>
  <si>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</si>
  <si>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</si>
  <si>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</si>
  <si>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</si>
  <si>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</si>
  <si>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</si>
  <si>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</si>
  <si>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</si>
  <si>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</si>
  <si>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</si>
  <si>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</si>
  <si>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</si>
  <si>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</si>
  <si>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</si>
  <si>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</si>
  <si>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</si>
  <si>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</si>
  <si>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</si>
  <si>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</si>
  <si>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</si>
  <si>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</si>
  <si>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</si>
  <si>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</si>
  <si>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</si>
  <si>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</si>
  <si>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</si>
  <si>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</si>
  <si>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</si>
  <si>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</si>
  <si>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</si>
  <si>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</si>
  <si>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</si>
  <si>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</si>
  <si>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</si>
  <si>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</si>
  <si>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</si>
  <si>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</si>
  <si>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</si>
  <si>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</si>
  <si>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</si>
  <si>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</si>
  <si>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</si>
  <si>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</si>
  <si>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</si>
  <si>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</si>
  <si>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</si>
  <si>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</si>
  <si>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</si>
  <si>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</si>
  <si>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</si>
  <si>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</si>
  <si>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</si>
  <si>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</si>
  <si>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</si>
  <si>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</si>
  <si>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</si>
  <si>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</si>
  <si>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</si>
  <si>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</si>
  <si>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</si>
  <si>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</si>
  <si>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</si>
  <si>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</si>
  <si>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</si>
  <si>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</si>
  <si>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</si>
  <si>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</si>
  <si>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</si>
  <si>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</si>
  <si>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</si>
  <si>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</si>
  <si>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</si>
  <si>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</si>
  <si>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</si>
  <si>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</si>
  <si>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</si>
  <si>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</si>
  <si>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</si>
  <si>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</si>
  <si>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</si>
  <si>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</si>
  <si>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</si>
  <si>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</si>
  <si>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</si>
  <si>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</si>
  <si>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</si>
  <si>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</si>
  <si>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</si>
  <si>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</si>
  <si>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</si>
  <si>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</si>
  <si>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</si>
  <si>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</si>
  <si>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</si>
  <si>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</si>
  <si>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</si>
  <si>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</si>
  <si>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</si>
  <si>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</si>
  <si>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</si>
  <si>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</si>
  <si>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</si>
  <si>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</si>
  <si>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</si>
  <si>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</si>
  <si>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</si>
  <si>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</si>
  <si>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</si>
  <si>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</si>
  <si>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</si>
  <si>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</si>
  <si>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</si>
  <si>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</si>
  <si>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</si>
  <si>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</si>
  <si>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</si>
  <si>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</si>
  <si>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</si>
  <si>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</si>
  <si>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</si>
  <si>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</si>
  <si>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</si>
  <si>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</si>
  <si>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</si>
  <si>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</si>
  <si>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</si>
  <si>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</si>
  <si>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</si>
  <si>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</si>
  <si>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</si>
  <si>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</si>
  <si>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</si>
  <si>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</si>
  <si>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</si>
  <si>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</si>
  <si>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</si>
  <si>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</si>
  <si>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</si>
  <si>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</si>
  <si>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</si>
  <si>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</si>
  <si>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</si>
  <si>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</si>
  <si>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</si>
  <si>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</si>
  <si>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</si>
  <si>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</si>
  <si>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</si>
  <si>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</si>
  <si>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</si>
  <si>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</si>
  <si>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東難波</t>
  </si>
  <si>
    <t>芦屋南</t>
  </si>
  <si>
    <t>芦屋南</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</si>
  <si>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</si>
  <si>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</si>
  <si>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</si>
  <si>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</si>
  <si>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</si>
  <si>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</si>
  <si>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</si>
  <si>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</si>
  <si>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</si>
  <si>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</si>
  <si>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</si>
  <si>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</si>
  <si>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</si>
  <si>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</si>
  <si>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</si>
  <si>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</si>
  <si>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</si>
  <si>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</si>
  <si>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</si>
  <si>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</si>
  <si>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</si>
  <si>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</si>
  <si>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</si>
  <si>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西宮武庫川</t>
  </si>
  <si>
    <t>夙川東部</t>
  </si>
  <si>
    <t>伊丹中央</t>
  </si>
  <si>
    <t>伊丹中央</t>
  </si>
  <si>
    <t>伊丹南</t>
  </si>
  <si>
    <t>東伊丹</t>
  </si>
  <si>
    <t>伊丹昆陽</t>
  </si>
  <si>
    <t>伊丹野間</t>
  </si>
  <si>
    <t>春日丘</t>
  </si>
  <si>
    <t>清和台</t>
  </si>
  <si>
    <t>日生中央</t>
  </si>
  <si>
    <t>川西北部</t>
  </si>
  <si>
    <t>伏見西</t>
  </si>
  <si>
    <t>伏見北</t>
  </si>
  <si>
    <t>桃山南口</t>
  </si>
  <si>
    <t>伏見南</t>
  </si>
  <si>
    <t>伏見東</t>
  </si>
  <si>
    <t>醍醐北</t>
  </si>
  <si>
    <t>六地蔵</t>
  </si>
  <si>
    <t>大久保</t>
  </si>
  <si>
    <t>宇治小倉</t>
  </si>
  <si>
    <t>伊勢田</t>
  </si>
  <si>
    <t>京都小倉</t>
  </si>
  <si>
    <t>羽拍子</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</si>
  <si>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</si>
  <si>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</si>
  <si>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</si>
  <si>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</si>
  <si>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</si>
  <si>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</si>
  <si>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</si>
  <si>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</si>
  <si>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</si>
  <si>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</si>
  <si>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</si>
  <si>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</si>
  <si>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</si>
  <si>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</si>
  <si>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</si>
  <si>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</si>
  <si>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</si>
  <si>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</si>
  <si>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</si>
  <si>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</si>
  <si>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</si>
  <si>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</si>
  <si>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</si>
  <si>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</si>
  <si>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</si>
  <si>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</si>
  <si>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</si>
  <si>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</si>
  <si>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</si>
  <si>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</si>
  <si>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</si>
  <si>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</si>
  <si>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</si>
  <si>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</si>
  <si>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</si>
  <si>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</si>
  <si>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</si>
  <si>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</si>
  <si>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</si>
  <si>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</si>
  <si>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</si>
  <si>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</si>
  <si>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</si>
  <si>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</si>
  <si>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</si>
  <si>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</si>
  <si>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</si>
  <si>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</si>
  <si>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</si>
  <si>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</si>
  <si>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</si>
  <si>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</si>
  <si>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</si>
  <si>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</si>
  <si>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</si>
  <si>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</si>
  <si>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</si>
  <si>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</si>
  <si>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</si>
  <si>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</si>
  <si>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</si>
  <si>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</si>
  <si>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</si>
  <si>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</si>
  <si>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</si>
  <si>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</si>
  <si>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</si>
  <si>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</si>
  <si>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</si>
  <si>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</si>
  <si>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</si>
  <si>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</si>
  <si>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</si>
  <si>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</si>
  <si>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</si>
  <si>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</si>
  <si>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</si>
  <si>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</si>
  <si>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</si>
  <si>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</si>
  <si>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</si>
  <si>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</si>
  <si>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</si>
  <si>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</si>
  <si>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</si>
  <si>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</si>
  <si>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</si>
  <si>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</si>
  <si>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</si>
  <si>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</si>
  <si>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</si>
  <si>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</si>
  <si>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</si>
  <si>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</si>
  <si>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</si>
  <si>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</si>
  <si>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</si>
  <si>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</si>
  <si>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</si>
  <si>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</si>
  <si>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</si>
  <si>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</si>
  <si>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</si>
  <si>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</si>
  <si>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三田西</t>
  </si>
  <si>
    <t>森</t>
  </si>
  <si>
    <t>住吉山手</t>
  </si>
  <si>
    <t>渦ヶ森</t>
  </si>
  <si>
    <t>(合)六甲ｱｲﾗﾝﾄﾞ</t>
  </si>
  <si>
    <t>阪急六甲駅前</t>
  </si>
  <si>
    <t>六甲道</t>
  </si>
  <si>
    <t>灘中央</t>
  </si>
  <si>
    <t>王子公園</t>
  </si>
  <si>
    <t>１６８神戸市 中央区</t>
  </si>
  <si>
    <t>三宮東部</t>
  </si>
  <si>
    <t>ﾎﾟ-ﾄｱｲﾗﾝﾄﾞ</t>
  </si>
  <si>
    <t>(日)神戸中央</t>
  </si>
  <si>
    <t>兵庫中央</t>
  </si>
  <si>
    <t>ひよどり台</t>
  </si>
  <si>
    <t>鈴蘭台東 (神と共販)</t>
  </si>
  <si>
    <t>鈴蘭台</t>
  </si>
  <si>
    <t>山の街</t>
  </si>
  <si>
    <t>西鈴蘭台</t>
  </si>
  <si>
    <t>鈴蘭泉台</t>
  </si>
  <si>
    <t>箕谷神戸北町</t>
  </si>
  <si>
    <t>鈴蘭山の街 (神と共販)</t>
  </si>
  <si>
    <t>六甲山手</t>
  </si>
  <si>
    <t>藤原台</t>
  </si>
  <si>
    <t>藤原台 (神と共販)</t>
  </si>
  <si>
    <t>鈴蘭台南</t>
  </si>
  <si>
    <t>神戸北町</t>
  </si>
  <si>
    <t>北神戸</t>
  </si>
  <si>
    <t>北鈴蘭台</t>
  </si>
  <si>
    <t>鈴蘭山の街</t>
  </si>
  <si>
    <t>北六甲</t>
  </si>
  <si>
    <t>新長田</t>
  </si>
  <si>
    <t>西代 (神と共販)</t>
  </si>
  <si>
    <t>長田山手</t>
  </si>
  <si>
    <t>板宿 (神と共販)</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</si>
  <si>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</si>
  <si>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</si>
  <si>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</si>
  <si>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</si>
  <si>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</si>
  <si>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</si>
  <si>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</si>
  <si>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</si>
  <si>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</si>
  <si>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</si>
  <si>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</si>
  <si>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</si>
  <si>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</si>
  <si>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</si>
  <si>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</si>
  <si>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</si>
  <si>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</si>
  <si>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</si>
  <si>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</si>
  <si>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</si>
  <si>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</si>
  <si>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</si>
  <si>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</si>
  <si>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</si>
  <si>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</si>
  <si>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</si>
  <si>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</si>
  <si>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</si>
  <si>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</si>
  <si>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</si>
  <si>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</si>
  <si>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</si>
  <si>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</si>
  <si>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</si>
  <si>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</si>
  <si>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</si>
  <si>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</si>
  <si>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</si>
  <si>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</si>
  <si>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</si>
  <si>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</si>
  <si>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</si>
  <si>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</si>
  <si>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</si>
  <si>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</si>
  <si>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</si>
  <si>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</si>
  <si>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</si>
  <si>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</si>
  <si>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</si>
  <si>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</si>
  <si>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</si>
  <si>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</si>
  <si>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</si>
  <si>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</si>
  <si>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</si>
  <si>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</si>
  <si>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</si>
  <si>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</si>
  <si>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</si>
  <si>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</si>
  <si>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</si>
  <si>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</si>
  <si>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</si>
  <si>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</si>
  <si>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</si>
  <si>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</si>
  <si>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</si>
  <si>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</si>
  <si>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</si>
  <si>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</si>
  <si>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</si>
  <si>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</si>
  <si>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</si>
  <si>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</si>
  <si>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</si>
  <si>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</si>
  <si>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</si>
  <si>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</si>
  <si>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</si>
  <si>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</si>
  <si>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</si>
  <si>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</si>
  <si>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</si>
  <si>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</si>
  <si>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</si>
  <si>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</si>
  <si>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</si>
  <si>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</si>
  <si>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</si>
  <si>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</si>
  <si>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</si>
  <si>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</si>
  <si>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</si>
  <si>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</si>
  <si>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</si>
  <si>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</si>
  <si>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</si>
  <si>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</si>
  <si>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</si>
  <si>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</si>
  <si>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</si>
  <si>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</si>
  <si>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</si>
  <si>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</si>
  <si>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</si>
  <si>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</si>
  <si>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</si>
  <si>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</si>
  <si>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</si>
  <si>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</si>
  <si>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</si>
  <si>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</si>
  <si>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</si>
  <si>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</si>
  <si>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</si>
  <si>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</si>
  <si>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</si>
  <si>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</si>
  <si>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</si>
  <si>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</si>
  <si>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</si>
  <si>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</si>
  <si>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</si>
  <si>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</si>
  <si>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</si>
  <si>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</si>
  <si>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</si>
  <si>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</si>
  <si>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</si>
  <si>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</si>
  <si>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</si>
  <si>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</si>
  <si>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</si>
  <si>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</si>
  <si>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</si>
  <si>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</si>
  <si>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</si>
  <si>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</si>
  <si>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</si>
  <si>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</si>
  <si>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</si>
  <si>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</si>
  <si>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</si>
  <si>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</si>
  <si>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</si>
  <si>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</si>
  <si>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</si>
  <si>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</si>
  <si>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長洲</t>
  </si>
  <si>
    <t>長洲</t>
  </si>
  <si>
    <t>１６０芦屋市</t>
  </si>
  <si>
    <r>
      <t>武田尾(合)</t>
    </r>
    <r>
      <rPr>
        <sz val="9"/>
        <rFont val="ＭＳ Ｐ明朝"/>
        <family val="1"/>
      </rPr>
      <t>(月祝)</t>
    </r>
  </si>
  <si>
    <t>宝塚</t>
  </si>
  <si>
    <t>売布</t>
  </si>
  <si>
    <t>芦屋</t>
  </si>
  <si>
    <t>打出</t>
  </si>
  <si>
    <t>山本</t>
  </si>
  <si>
    <t>芦屋</t>
  </si>
  <si>
    <t>小松</t>
  </si>
  <si>
    <t>夙川</t>
  </si>
  <si>
    <t>今津</t>
  </si>
  <si>
    <t>瓦木</t>
  </si>
  <si>
    <t>鳴尾</t>
  </si>
  <si>
    <t>サイズ</t>
  </si>
  <si>
    <t>荻野</t>
  </si>
  <si>
    <t>野間</t>
  </si>
  <si>
    <t>山下</t>
  </si>
  <si>
    <t>川西</t>
  </si>
  <si>
    <t>緑台</t>
  </si>
  <si>
    <t>多田</t>
  </si>
  <si>
    <t>久代</t>
  </si>
  <si>
    <t>１７５三田市</t>
  </si>
  <si>
    <t>三田</t>
  </si>
  <si>
    <t>能勢</t>
  </si>
  <si>
    <t>吉川</t>
  </si>
  <si>
    <t>三田 (朝と共販)</t>
  </si>
  <si>
    <t>深江</t>
  </si>
  <si>
    <t>岡本</t>
  </si>
  <si>
    <t>青木</t>
  </si>
  <si>
    <t>住吉</t>
  </si>
  <si>
    <t>御影</t>
  </si>
  <si>
    <t>深江</t>
  </si>
  <si>
    <t>六甲</t>
  </si>
  <si>
    <t>甲南</t>
  </si>
  <si>
    <t>本山</t>
  </si>
  <si>
    <t>甲南</t>
  </si>
  <si>
    <t>東灘</t>
  </si>
  <si>
    <t>西灘</t>
  </si>
  <si>
    <t>六甲</t>
  </si>
  <si>
    <t>西灘</t>
  </si>
  <si>
    <t>三宮東部(廃店)</t>
  </si>
  <si>
    <t>15/5/1</t>
  </si>
  <si>
    <t>神戸中央(廃店)</t>
  </si>
  <si>
    <t>14/9/1</t>
  </si>
  <si>
    <t>(日)三宮中央</t>
  </si>
  <si>
    <t>湊川(廃店)</t>
  </si>
  <si>
    <t>14/9/1</t>
  </si>
  <si>
    <t>柳原</t>
  </si>
  <si>
    <t>笠松</t>
  </si>
  <si>
    <t>大開</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</si>
  <si>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</si>
  <si>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</si>
  <si>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</si>
  <si>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</si>
  <si>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</si>
  <si>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</si>
  <si>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</si>
  <si>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</si>
  <si>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</si>
  <si>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</si>
  <si>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</si>
  <si>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</si>
  <si>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</si>
  <si>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</si>
  <si>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</si>
  <si>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</si>
  <si>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</si>
  <si>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</si>
  <si>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</si>
  <si>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</si>
  <si>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</si>
  <si>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</si>
  <si>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</si>
  <si>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</si>
  <si>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</si>
  <si>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長田南(廃店)</t>
  </si>
  <si>
    <t>長田西(廃店)</t>
  </si>
  <si>
    <t>１７０神戸市 北区</t>
  </si>
  <si>
    <t>１７１神戸市 長田区</t>
  </si>
  <si>
    <t>１７２神戸市 須磨区</t>
  </si>
  <si>
    <t>１７３神戸市 垂水区</t>
  </si>
  <si>
    <t>須磨(廃店)</t>
  </si>
  <si>
    <t>15/12/1</t>
  </si>
  <si>
    <t>白川台(廃店)</t>
  </si>
  <si>
    <t>名谷(廃店)</t>
  </si>
  <si>
    <t>落合(廃店)</t>
  </si>
  <si>
    <t>須磨 (神と共販)</t>
  </si>
  <si>
    <t>北須磨 (神と共販)</t>
  </si>
  <si>
    <t>名谷中央 (神と共販)</t>
  </si>
  <si>
    <t>名谷北 (神と共販)</t>
  </si>
  <si>
    <t>須磨山手</t>
  </si>
  <si>
    <t>須磨</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</si>
  <si>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</si>
  <si>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</si>
  <si>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</si>
  <si>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</si>
  <si>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</si>
  <si>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</si>
  <si>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</si>
  <si>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</si>
  <si>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</si>
  <si>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</si>
  <si>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</si>
  <si>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</si>
  <si>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</si>
  <si>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</si>
  <si>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</si>
  <si>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塩屋</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</si>
  <si>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</si>
  <si>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</si>
  <si>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</si>
  <si>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</si>
  <si>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</si>
  <si>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</si>
  <si>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</si>
  <si>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</si>
  <si>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</si>
  <si>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</si>
  <si>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</si>
  <si>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</si>
  <si>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</si>
  <si>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</si>
  <si>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</si>
  <si>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</si>
  <si>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</si>
  <si>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</si>
  <si>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</si>
  <si>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</si>
  <si>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</si>
  <si>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</si>
  <si>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</si>
  <si>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</si>
  <si>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</si>
  <si>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</si>
  <si>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</si>
  <si>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</si>
  <si>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</si>
  <si>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</si>
  <si>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</si>
  <si>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</si>
  <si>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</si>
  <si>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</si>
  <si>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</si>
  <si>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</si>
  <si>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</si>
  <si>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</si>
  <si>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</si>
  <si>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</si>
  <si>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</si>
  <si>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</si>
  <si>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</si>
  <si>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</si>
  <si>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</si>
  <si>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</si>
  <si>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</si>
  <si>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</si>
  <si>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</si>
  <si>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</si>
  <si>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</si>
  <si>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</si>
  <si>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</si>
  <si>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</si>
  <si>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</si>
  <si>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</si>
  <si>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</si>
  <si>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</si>
  <si>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</si>
  <si>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</si>
  <si>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</si>
  <si>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</si>
  <si>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</si>
  <si>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</si>
  <si>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</si>
  <si>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</si>
  <si>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</si>
  <si>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</si>
  <si>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</si>
  <si>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</si>
  <si>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</si>
  <si>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</si>
  <si>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</si>
  <si>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</si>
  <si>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大山崎(廃店)</t>
  </si>
  <si>
    <t>やわた</t>
  </si>
  <si>
    <t>八幡 (毎と共販)</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</si>
  <si>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</si>
  <si>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</si>
  <si>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</si>
  <si>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</si>
  <si>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</si>
  <si>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</si>
  <si>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</si>
  <si>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</si>
  <si>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</si>
  <si>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</si>
  <si>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</si>
  <si>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</si>
  <si>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</si>
  <si>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</si>
  <si>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</si>
  <si>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</si>
  <si>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</si>
  <si>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</si>
  <si>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</si>
  <si>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</si>
  <si>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</si>
  <si>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</si>
  <si>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</si>
  <si>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</si>
  <si>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</si>
  <si>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</si>
  <si>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</si>
  <si>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</si>
  <si>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</si>
  <si>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</si>
  <si>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</si>
  <si>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</si>
  <si>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</si>
  <si>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</si>
  <si>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</si>
  <si>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</si>
  <si>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</si>
  <si>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</si>
  <si>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</si>
  <si>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</si>
  <si>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</si>
  <si>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</si>
  <si>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</si>
  <si>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</si>
  <si>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</si>
  <si>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</si>
  <si>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</si>
  <si>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</si>
  <si>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</si>
  <si>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</si>
  <si>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</si>
  <si>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</si>
  <si>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</si>
  <si>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</si>
  <si>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</si>
  <si>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</si>
  <si>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</si>
  <si>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</si>
  <si>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</si>
  <si>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</si>
  <si>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</si>
  <si>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</si>
  <si>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</si>
  <si>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</si>
  <si>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</si>
  <si>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</si>
  <si>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</si>
  <si>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</si>
  <si>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</si>
  <si>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</si>
  <si>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</si>
  <si>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</si>
  <si>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</si>
  <si>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</si>
  <si>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</si>
  <si>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</si>
  <si>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</si>
  <si>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</si>
  <si>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</si>
  <si>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</si>
  <si>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</si>
  <si>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</si>
  <si>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</si>
  <si>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</si>
  <si>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</si>
  <si>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</si>
  <si>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</si>
  <si>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</si>
  <si>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</si>
  <si>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</si>
  <si>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</si>
  <si>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</si>
  <si>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</si>
  <si>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</si>
  <si>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</si>
  <si>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</si>
  <si>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</si>
  <si>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</si>
  <si>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</si>
  <si>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</si>
  <si>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</si>
  <si>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</si>
  <si>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</si>
  <si>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</si>
  <si>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</si>
  <si>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</si>
  <si>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</si>
  <si>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</si>
  <si>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</si>
  <si>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</si>
  <si>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</si>
  <si>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</si>
  <si>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</si>
  <si>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</si>
  <si>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</si>
  <si>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</si>
  <si>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</si>
  <si>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</si>
  <si>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</si>
  <si>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</si>
  <si>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</si>
  <si>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</si>
  <si>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</si>
  <si>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</si>
  <si>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</si>
  <si>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</si>
  <si>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</si>
  <si>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</si>
  <si>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</si>
  <si>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</si>
  <si>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</si>
  <si>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</si>
  <si>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</si>
  <si>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</si>
  <si>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</si>
  <si>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</si>
  <si>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</si>
  <si>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</si>
  <si>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</si>
  <si>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</si>
  <si>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</si>
  <si>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</si>
  <si>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</si>
  <si>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</si>
  <si>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</si>
  <si>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</si>
  <si>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</si>
  <si>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</si>
  <si>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</si>
  <si>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</si>
  <si>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</si>
  <si>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</si>
  <si>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</si>
  <si>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</si>
  <si>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</si>
  <si>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</si>
  <si>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</si>
  <si>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</si>
  <si>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</si>
  <si>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</si>
  <si>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</si>
  <si>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</si>
  <si>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</si>
  <si>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</si>
  <si>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</si>
  <si>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</si>
  <si>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</si>
  <si>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</si>
  <si>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</si>
  <si>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</si>
  <si>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</si>
  <si>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</si>
  <si>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</si>
  <si>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</si>
  <si>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</si>
  <si>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</si>
  <si>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</si>
  <si>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</si>
  <si>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</si>
  <si>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</si>
  <si>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</si>
  <si>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</si>
  <si>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</si>
  <si>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</si>
  <si>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</si>
  <si>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</si>
  <si>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</si>
  <si>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</si>
  <si>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</si>
  <si>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</si>
  <si>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</si>
  <si>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</si>
  <si>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</si>
  <si>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</si>
  <si>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</si>
  <si>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</si>
  <si>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</si>
  <si>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</si>
  <si>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</si>
  <si>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</si>
  <si>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</si>
  <si>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</si>
  <si>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</si>
  <si>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</si>
  <si>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</si>
  <si>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</si>
  <si>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</si>
  <si>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</si>
  <si>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</si>
  <si>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</si>
  <si>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</si>
  <si>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</si>
  <si>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</si>
  <si>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</si>
  <si>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</si>
  <si>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</si>
  <si>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</si>
  <si>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</si>
  <si>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</si>
  <si>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</si>
  <si>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</si>
  <si>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</si>
  <si>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</si>
  <si>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</si>
  <si>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</si>
  <si>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</si>
  <si>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</si>
  <si>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</si>
  <si>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</si>
  <si>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</si>
  <si>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</si>
  <si>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</si>
  <si>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</si>
  <si>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</si>
  <si>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</si>
  <si>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</si>
  <si>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長岡京北</t>
  </si>
  <si>
    <t>清和台（廃店）</t>
  </si>
  <si>
    <t>17/10/1</t>
  </si>
  <si>
    <t>山下（廃店）</t>
  </si>
  <si>
    <t>日生中央（廃店）</t>
  </si>
  <si>
    <t>川西久代（廃店）</t>
  </si>
  <si>
    <t>名谷中央</t>
  </si>
  <si>
    <t>西垂水（廃店）</t>
  </si>
  <si>
    <t>17/10/1</t>
  </si>
  <si>
    <t>城陽南（廃店）</t>
  </si>
  <si>
    <t>御所東MAS</t>
  </si>
  <si>
    <t>17/12/1</t>
  </si>
  <si>
    <t>芦屋ｼ-ｻｲﾄﾞ（廃店）</t>
  </si>
  <si>
    <t>18/2/1</t>
  </si>
  <si>
    <t>南甲子園（廃店）</t>
  </si>
  <si>
    <t>18/3/1</t>
  </si>
  <si>
    <t>東亜筋（廃店）</t>
  </si>
  <si>
    <t>生田前（廃店）</t>
  </si>
  <si>
    <t>18/4/1</t>
  </si>
  <si>
    <t>18/4/1</t>
  </si>
  <si>
    <t>阪神尼崎</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</si>
  <si>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</si>
  <si>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</si>
  <si>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</si>
  <si>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</si>
  <si>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</si>
  <si>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</si>
  <si>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</si>
  <si>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</si>
  <si>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</si>
  <si>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</si>
  <si>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</si>
  <si>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</si>
  <si>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</si>
  <si>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</si>
  <si>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</si>
  <si>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</si>
  <si>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</si>
  <si>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</si>
  <si>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</si>
  <si>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</si>
  <si>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</si>
  <si>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</si>
  <si>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</si>
  <si>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</si>
  <si>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</si>
  <si>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</si>
  <si>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</si>
  <si>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</si>
  <si>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</si>
  <si>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</si>
  <si>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</si>
  <si>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</si>
  <si>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</si>
  <si>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</si>
  <si>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</si>
  <si>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</si>
  <si>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</si>
  <si>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</si>
  <si>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耳成（廃店）</t>
  </si>
  <si>
    <t>18/11/1</t>
  </si>
  <si>
    <t>耳成AS</t>
  </si>
  <si>
    <t>富松（廃店）</t>
  </si>
  <si>
    <t>押部谷（廃店）</t>
  </si>
  <si>
    <t>18/12/01</t>
  </si>
  <si>
    <t>押部谷</t>
  </si>
  <si>
    <t>舞子（廃店）</t>
  </si>
  <si>
    <t>18/12/1</t>
  </si>
  <si>
    <t>(日)ﾎﾟｰﾄｱｲﾗﾝﾄﾞ</t>
  </si>
  <si>
    <t>18/12/1</t>
  </si>
  <si>
    <t>伊丹中野（廃店）</t>
  </si>
  <si>
    <t>仁川（廃店）</t>
  </si>
  <si>
    <t>18/12/11</t>
  </si>
  <si>
    <t>19/2/1</t>
  </si>
  <si>
    <t>高田北（廃店）</t>
  </si>
  <si>
    <t>神和台（廃店）</t>
  </si>
  <si>
    <t>塩屋北（廃店）</t>
  </si>
  <si>
    <t>19/3/1</t>
  </si>
  <si>
    <t>杭瀬ＭＡ</t>
  </si>
  <si>
    <t>大石篠原（廃店）</t>
  </si>
  <si>
    <t>JR尼崎北（廃店）</t>
  </si>
  <si>
    <t>岩出西（廃店）</t>
  </si>
  <si>
    <t>竜門（廃店）</t>
  </si>
  <si>
    <t>有功・六十谷</t>
  </si>
  <si>
    <t>わかやま東（廃店）</t>
  </si>
  <si>
    <t>城東・手平</t>
  </si>
  <si>
    <t>宮前・手平（廃店）</t>
  </si>
  <si>
    <t>JR尼崎南（廃店）</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</si>
  <si>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</si>
  <si>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</si>
  <si>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</si>
  <si>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</si>
  <si>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</si>
  <si>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</si>
  <si>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</si>
  <si>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</si>
  <si>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</si>
  <si>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</si>
  <si>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</si>
  <si>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</si>
  <si>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</si>
  <si>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</si>
  <si>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</si>
  <si>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</si>
  <si>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</si>
  <si>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</si>
  <si>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</si>
  <si>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</si>
  <si>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</si>
  <si>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</si>
  <si>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</si>
  <si>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</si>
  <si>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</si>
  <si>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</si>
  <si>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</si>
  <si>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</si>
  <si>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</si>
  <si>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</si>
  <si>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</si>
  <si>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</si>
  <si>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</si>
  <si>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</si>
  <si>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</si>
  <si>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</si>
  <si>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</si>
  <si>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</si>
  <si>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</si>
  <si>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</si>
  <si>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</si>
  <si>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19/6/1</t>
  </si>
  <si>
    <t>伏見中央（廃店）</t>
  </si>
  <si>
    <t>墨染（廃店）</t>
  </si>
  <si>
    <t>住吉（廃店）</t>
  </si>
  <si>
    <t>青谷井出</t>
  </si>
  <si>
    <t>奈良阪</t>
  </si>
  <si>
    <t>西宮北口南</t>
  </si>
  <si>
    <t>19/11/1</t>
  </si>
  <si>
    <t>19/12/1</t>
  </si>
  <si>
    <t>尼崎中央(廃店)</t>
  </si>
  <si>
    <t>18/9/1</t>
  </si>
  <si>
    <t>宝塚山手</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</si>
  <si>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</si>
  <si>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</si>
  <si>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</si>
  <si>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</si>
  <si>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</si>
  <si>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</si>
  <si>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</si>
  <si>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</si>
  <si>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</si>
  <si>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</si>
  <si>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</si>
  <si>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</si>
  <si>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</si>
  <si>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</si>
  <si>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</si>
  <si>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</si>
  <si>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</si>
  <si>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</si>
  <si>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</si>
  <si>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</si>
  <si>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</si>
  <si>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</si>
  <si>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</si>
  <si>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</si>
  <si>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</si>
  <si>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</si>
  <si>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</si>
  <si>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</si>
  <si>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</si>
  <si>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</si>
  <si>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</si>
  <si>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</si>
  <si>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</si>
  <si>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</si>
  <si>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</si>
  <si>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</si>
  <si>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</si>
  <si>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</si>
  <si>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</si>
  <si>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</si>
  <si>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</si>
  <si>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</si>
  <si>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</si>
  <si>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</si>
  <si>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</si>
  <si>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</si>
  <si>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</si>
  <si>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</si>
  <si>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</si>
  <si>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</si>
  <si>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</si>
  <si>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</si>
  <si>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</si>
  <si>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</si>
  <si>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</si>
  <si>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</si>
  <si>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</si>
  <si>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</si>
  <si>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</si>
  <si>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</si>
  <si>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</si>
  <si>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</si>
  <si>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</si>
  <si>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</si>
  <si>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</si>
  <si>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</si>
  <si>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</si>
  <si>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</si>
  <si>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</si>
  <si>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</si>
  <si>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</si>
  <si>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</si>
  <si>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</si>
  <si>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</si>
  <si>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</si>
  <si>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</si>
  <si>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</si>
  <si>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</si>
  <si>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</si>
  <si>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</si>
  <si>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</si>
  <si>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</si>
  <si>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</si>
  <si>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</si>
  <si>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</si>
  <si>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</si>
  <si>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</si>
  <si>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</si>
  <si>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</si>
  <si>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</si>
  <si>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</si>
  <si>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</si>
  <si>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</si>
  <si>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</si>
  <si>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</si>
  <si>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</si>
  <si>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</si>
  <si>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</si>
  <si>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</si>
  <si>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</si>
  <si>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</si>
  <si>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</si>
  <si>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</si>
  <si>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</si>
  <si>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</si>
  <si>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</si>
  <si>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</si>
  <si>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</si>
  <si>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</si>
  <si>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</si>
  <si>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</si>
  <si>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</si>
  <si>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</si>
  <si>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</si>
  <si>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</si>
  <si>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</si>
  <si>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鈴蘭台M</t>
  </si>
  <si>
    <t>22/3/2</t>
  </si>
  <si>
    <t>越水（廃店）</t>
  </si>
  <si>
    <t>久寿川（廃店）</t>
  </si>
  <si>
    <t>柳原M（廃店）</t>
  </si>
  <si>
    <t>斑鳩（廃店）</t>
  </si>
  <si>
    <t>斑鳩M</t>
  </si>
  <si>
    <t>芦屋(日経）（廃店）</t>
  </si>
  <si>
    <t>魚住播磨山</t>
  </si>
  <si>
    <t>22/4/1</t>
  </si>
  <si>
    <t>江井ヶ島（廃店）</t>
  </si>
  <si>
    <t>22/6/1</t>
  </si>
  <si>
    <t>岡本甲南山手（廃店）</t>
  </si>
  <si>
    <t>御影住吉灘・岡本甲南</t>
  </si>
  <si>
    <t>宝塚南・仁川（廃店）</t>
  </si>
  <si>
    <t>宝塚・宝塚南・仁川</t>
  </si>
  <si>
    <t>JR尼崎西</t>
  </si>
  <si>
    <t>立花・阪神尼崎北・
JR尼崎西</t>
  </si>
  <si>
    <t>22/7/1</t>
  </si>
  <si>
    <t>元町(廃店)</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</si>
  <si>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</si>
  <si>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</si>
  <si>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</si>
  <si>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</si>
  <si>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</si>
  <si>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</si>
  <si>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</si>
  <si>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</si>
  <si>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</si>
  <si>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</si>
  <si>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</si>
  <si>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</si>
  <si>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</si>
  <si>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</si>
  <si>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</si>
  <si>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</si>
  <si>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</si>
  <si>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</si>
  <si>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</si>
  <si>
    <t>22/12/1</t>
  </si>
  <si>
    <t>北摂ＮＴ（廃店）</t>
  </si>
  <si>
    <t>明石西販売</t>
  </si>
  <si>
    <t>藤原台唐櫃</t>
  </si>
  <si>
    <t>夙川（廃店）</t>
  </si>
  <si>
    <t>22/12/1</t>
  </si>
  <si>
    <t>芦屋東部(廃店）</t>
  </si>
  <si>
    <t>芦屋浜(廃店）</t>
  </si>
  <si>
    <t>ﾎﾟ-ﾄｱｲﾗﾝﾄ（廃店）</t>
  </si>
  <si>
    <t>北神販売ｾﾝﾀｰ</t>
  </si>
  <si>
    <t>２２３相楽郡/木津川市</t>
  </si>
  <si>
    <t>綴喜郡/京田辺市･相楽郡/木津川市</t>
  </si>
  <si>
    <t>相楽郡/木津川市</t>
  </si>
  <si>
    <t>22/2/1</t>
  </si>
  <si>
    <t>中山寺（廃店）</t>
  </si>
  <si>
    <t>川西南</t>
  </si>
  <si>
    <t>23/3/1</t>
  </si>
  <si>
    <t>六甲・篠原（廃店）</t>
  </si>
  <si>
    <t>加茂郷・下津</t>
  </si>
  <si>
    <t>紀伊（川永・山口）</t>
  </si>
  <si>
    <t>伊勢田（廃店）</t>
  </si>
  <si>
    <t>23/2/1</t>
  </si>
  <si>
    <t>西小倉</t>
  </si>
  <si>
    <t>桃山（廃店）</t>
  </si>
  <si>
    <t>23/4/1</t>
  </si>
  <si>
    <t>桃山南口M</t>
  </si>
  <si>
    <t>西宮今津K</t>
  </si>
  <si>
    <t>上甲子園K</t>
  </si>
  <si>
    <t>西宮中央K</t>
  </si>
  <si>
    <t>今津（廃店）</t>
  </si>
  <si>
    <t>甲東園（廃店）</t>
  </si>
  <si>
    <t>門戸K</t>
  </si>
  <si>
    <t>仁川K</t>
  </si>
  <si>
    <t>売布K</t>
  </si>
  <si>
    <t>宝塚山本K</t>
  </si>
  <si>
    <t>芦屋K</t>
  </si>
  <si>
    <t>芦屋南K</t>
  </si>
  <si>
    <t>芦屋西K</t>
  </si>
  <si>
    <t>芦屋浜ＭK</t>
  </si>
  <si>
    <t>潮江M</t>
  </si>
  <si>
    <t>長洲M</t>
  </si>
  <si>
    <t>尼崎西MK</t>
  </si>
  <si>
    <t>夙川K</t>
  </si>
  <si>
    <t>苦楽園K</t>
  </si>
  <si>
    <t>川西中央K</t>
  </si>
  <si>
    <t>川西南K</t>
  </si>
  <si>
    <t>多田GH(K)</t>
  </si>
  <si>
    <t>川西山下MSK</t>
  </si>
  <si>
    <t>川西北K</t>
  </si>
  <si>
    <t>清和台MK</t>
  </si>
  <si>
    <t>神戸なだMS</t>
  </si>
  <si>
    <t>六甲S</t>
  </si>
  <si>
    <t>北須磨M</t>
  </si>
  <si>
    <t>名谷M</t>
  </si>
  <si>
    <t>ｼﾞｪ-ﾑｽ山M</t>
  </si>
  <si>
    <t>垂水M</t>
  </si>
  <si>
    <t>名谷北M</t>
  </si>
  <si>
    <t>玉津M（廃店）</t>
  </si>
  <si>
    <t>伊川谷M</t>
  </si>
  <si>
    <t>学園西神南M</t>
  </si>
  <si>
    <t>長岡京M</t>
  </si>
  <si>
    <t>大山崎M</t>
  </si>
  <si>
    <t>五条M</t>
  </si>
  <si>
    <t>寺田S</t>
  </si>
  <si>
    <t>富野荘S</t>
  </si>
  <si>
    <t>九度山（廃店）</t>
  </si>
  <si>
    <t>九度山MAS</t>
  </si>
  <si>
    <t>神戸中央KS</t>
  </si>
  <si>
    <t>三宮KS</t>
  </si>
  <si>
    <t>ﾎﾟ-ﾄｱｲﾗﾝﾄﾞAS</t>
  </si>
  <si>
    <t>ｷｬﾅﾙｼﾃｨ-AMS</t>
  </si>
  <si>
    <t>神戸市販売AMS</t>
  </si>
  <si>
    <t>大倉山S</t>
  </si>
  <si>
    <t>長田中央MS</t>
  </si>
  <si>
    <t>須磨MS</t>
  </si>
  <si>
    <t>西代S</t>
  </si>
  <si>
    <t>池田S</t>
  </si>
  <si>
    <t>板宿S</t>
  </si>
  <si>
    <t>久保町（廃店）</t>
  </si>
  <si>
    <t>淀（廃店）</t>
  </si>
  <si>
    <t>23/5/1</t>
  </si>
  <si>
    <t>伏見西MS</t>
  </si>
  <si>
    <t>23/5/1</t>
  </si>
  <si>
    <t>久御山（廃店）</t>
  </si>
  <si>
    <t>葺合東KS</t>
  </si>
  <si>
    <t>23/5/1</t>
  </si>
  <si>
    <t>熊内（廃店）</t>
  </si>
  <si>
    <t>熊内Ｓ</t>
  </si>
  <si>
    <t>上沢（廃店）</t>
  </si>
  <si>
    <t>ひょうご山手MS</t>
  </si>
  <si>
    <t>23/6/1</t>
  </si>
  <si>
    <t>三宮山手(廃店）</t>
  </si>
  <si>
    <t>神戸三宮S　</t>
  </si>
  <si>
    <t>23/8/1</t>
  </si>
  <si>
    <t>尼崎西（廃店）</t>
  </si>
  <si>
    <t>園田（廃店）</t>
  </si>
  <si>
    <t>塚口本町（廃店）</t>
  </si>
  <si>
    <t>御園・園田・塚口本町</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</si>
</sst>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u val="single"/>
      <sz val="11"/>
      <color indexed="12"/>
      <name val="Calibri"/>
      <family val="3"/>
    </font>
    <font>
      <sz val="16"/>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style="thin"/>
      <top>
        <color indexed="63"/>
      </top>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178" fontId="76" fillId="36" borderId="0" xfId="0" applyNumberFormat="1" applyFont="1" applyFill="1" applyAlignment="1">
      <alignment horizontal="right" vertical="center"/>
    </xf>
    <xf numFmtId="0" fontId="74" fillId="36" borderId="47" xfId="0" applyFont="1" applyFill="1" applyBorder="1" applyAlignment="1">
      <alignment vertical="center"/>
    </xf>
    <xf numFmtId="0" fontId="77" fillId="36" borderId="0" xfId="43" applyFont="1" applyFill="1" applyAlignment="1" applyProtection="1">
      <alignment horizontal="left"/>
      <protection/>
    </xf>
    <xf numFmtId="0" fontId="14" fillId="36" borderId="0" xfId="43" applyFill="1" applyAlignment="1" applyProtection="1">
      <alignment horizontal="left"/>
      <protection/>
    </xf>
    <xf numFmtId="0" fontId="14" fillId="36" borderId="0" xfId="43" applyFill="1" applyAlignment="1" applyProtection="1">
      <alignment/>
      <protection/>
    </xf>
    <xf numFmtId="0" fontId="7" fillId="0" borderId="0" xfId="0" applyFont="1" applyAlignment="1">
      <alignment horizontal="center" vertical="center"/>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187" fontId="66" fillId="36" borderId="0" xfId="0" applyNumberFormat="1" applyFont="1" applyFill="1" applyAlignment="1">
      <alignment horizontal="center" vertical="center"/>
    </xf>
    <xf numFmtId="0" fontId="78" fillId="36" borderId="0" xfId="0" applyFont="1" applyFill="1" applyAlignment="1">
      <alignment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0" fontId="25" fillId="36" borderId="14" xfId="63" applyFont="1" applyFill="1" applyBorder="1" applyAlignment="1">
      <alignment vertical="center"/>
      <protection/>
    </xf>
    <xf numFmtId="0" fontId="16" fillId="36" borderId="57" xfId="63" applyFont="1" applyFill="1" applyBorder="1" applyAlignment="1">
      <alignment vertical="top"/>
      <protection/>
    </xf>
    <xf numFmtId="0" fontId="16" fillId="36" borderId="47" xfId="63" applyFont="1" applyFill="1" applyBorder="1" applyAlignment="1">
      <alignment vertical="top"/>
      <protection/>
    </xf>
    <xf numFmtId="0" fontId="16" fillId="36" borderId="41"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177" fontId="73" fillId="36" borderId="13"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right" vertic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207" fontId="67" fillId="36" borderId="0" xfId="0" applyNumberFormat="1" applyFont="1" applyFill="1" applyAlignment="1">
      <alignment horizontal="center" vertical="center"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59" xfId="0" applyNumberFormat="1" applyFont="1" applyFill="1" applyBorder="1" applyAlignment="1" applyProtection="1">
      <alignment horizontal="left" shrinkToFit="1"/>
      <protection locked="0"/>
    </xf>
    <xf numFmtId="177" fontId="67" fillId="36" borderId="60" xfId="0" applyNumberFormat="1" applyFont="1" applyFill="1" applyBorder="1" applyAlignment="1" applyProtection="1">
      <alignment horizontal="left" shrinkToFit="1"/>
      <protection locked="0"/>
    </xf>
    <xf numFmtId="177" fontId="67" fillId="36" borderId="61"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4" fontId="72" fillId="36" borderId="0" xfId="0" applyNumberFormat="1" applyFont="1" applyFill="1" applyAlignment="1">
      <alignment horizontal="right" shrinkToFit="1"/>
    </xf>
    <xf numFmtId="177" fontId="67" fillId="36" borderId="62" xfId="0" applyNumberFormat="1" applyFont="1" applyFill="1" applyBorder="1" applyAlignment="1">
      <alignment shrinkToFit="1"/>
    </xf>
    <xf numFmtId="177" fontId="67" fillId="36" borderId="63" xfId="0" applyNumberFormat="1" applyFont="1" applyFill="1" applyBorder="1" applyAlignment="1">
      <alignment shrinkToFit="1"/>
    </xf>
    <xf numFmtId="177" fontId="67" fillId="36" borderId="49" xfId="0" applyNumberFormat="1" applyFont="1" applyFill="1" applyBorder="1" applyAlignment="1">
      <alignment shrinkToFit="1"/>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64" xfId="0" applyNumberFormat="1" applyFont="1" applyFill="1" applyBorder="1" applyAlignment="1" applyProtection="1" quotePrefix="1">
      <alignment horizontal="right" shrinkToFit="1"/>
      <protection locked="0"/>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53" xfId="0" applyNumberFormat="1" applyFont="1" applyFill="1" applyBorder="1" applyAlignment="1" applyProtection="1" quotePrefix="1">
      <alignment horizontal="center" vertical="center" shrinkToFit="1"/>
      <protection locked="0"/>
    </xf>
    <xf numFmtId="176" fontId="67" fillId="36" borderId="64" xfId="0" applyNumberFormat="1" applyFont="1" applyFill="1" applyBorder="1" applyAlignment="1" applyProtection="1" quotePrefix="1">
      <alignment horizontal="center" vertical="center"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59"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4" fontId="72" fillId="36" borderId="0" xfId="0" applyNumberFormat="1" applyFont="1" applyFill="1" applyAlignment="1">
      <alignment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74" fillId="36" borderId="10" xfId="0" applyNumberFormat="1" applyFont="1" applyFill="1" applyBorder="1" applyAlignment="1">
      <alignment horizontal="center" shrinkToFit="1"/>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1" xfId="0" applyNumberFormat="1" applyFont="1" applyFill="1" applyBorder="1" applyAlignment="1">
      <alignment horizontal="center" shrinkToFit="1"/>
    </xf>
    <xf numFmtId="49" fontId="67" fillId="36" borderId="59"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177" fontId="66" fillId="36" borderId="59"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208"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2" xfId="0" applyNumberFormat="1" applyFont="1" applyFill="1" applyBorder="1" applyAlignment="1">
      <alignment shrinkToFit="1"/>
    </xf>
    <xf numFmtId="49" fontId="67" fillId="36" borderId="63"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2" xfId="0" applyNumberFormat="1" applyFont="1" applyFill="1" applyBorder="1" applyAlignment="1" applyProtection="1">
      <alignment horizontal="center" shrinkToFit="1"/>
      <protection locked="0"/>
    </xf>
    <xf numFmtId="177" fontId="67" fillId="36" borderId="63"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6" fillId="36" borderId="59"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19"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3" fillId="33" borderId="51" xfId="0" applyNumberFormat="1" applyFont="1" applyFill="1" applyBorder="1" applyAlignment="1">
      <alignment horizont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7" fillId="33" borderId="16"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7" fillId="33" borderId="45" xfId="0" applyNumberFormat="1" applyFont="1" applyFill="1" applyBorder="1" applyAlignment="1">
      <alignment horizontal="center" vertical="center"/>
    </xf>
    <xf numFmtId="177" fontId="6" fillId="33" borderId="16" xfId="0" applyNumberFormat="1" applyFont="1" applyFill="1" applyBorder="1" applyAlignment="1">
      <alignment vertical="center"/>
    </xf>
    <xf numFmtId="177" fontId="6"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4" fillId="33" borderId="16" xfId="0" applyNumberFormat="1" applyFont="1" applyFill="1" applyBorder="1" applyAlignment="1">
      <alignment horizontal="left" vertic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17" fillId="38" borderId="0" xfId="43" applyNumberFormat="1" applyFont="1" applyFill="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37"/>
      <c r="C1" s="337"/>
      <c r="D1" s="337"/>
      <c r="E1" s="337"/>
      <c r="F1" s="286"/>
      <c r="G1" s="286"/>
      <c r="H1" s="286"/>
      <c r="I1" s="286"/>
      <c r="J1" s="286"/>
      <c r="K1" s="317"/>
      <c r="L1" s="317"/>
      <c r="M1" s="294"/>
      <c r="N1" s="286"/>
      <c r="O1" s="286"/>
    </row>
    <row r="2" spans="1:15" s="96" customFormat="1" ht="11.25">
      <c r="A2" s="284"/>
      <c r="B2" s="323" t="s">
        <v>781</v>
      </c>
      <c r="C2" s="324"/>
      <c r="D2" s="324"/>
      <c r="E2" s="324"/>
      <c r="F2" s="324"/>
      <c r="G2" s="325"/>
      <c r="H2" s="329" t="s">
        <v>782</v>
      </c>
      <c r="I2" s="330"/>
      <c r="J2" s="330"/>
      <c r="K2" s="331"/>
      <c r="L2" s="95" t="s">
        <v>627</v>
      </c>
      <c r="M2" s="95" t="s">
        <v>783</v>
      </c>
      <c r="N2" s="284"/>
      <c r="O2" s="284"/>
    </row>
    <row r="3" spans="1:15" s="98" customFormat="1" ht="26.25" customHeight="1">
      <c r="A3" s="285"/>
      <c r="B3" s="326"/>
      <c r="C3" s="327"/>
      <c r="D3" s="327"/>
      <c r="E3" s="327"/>
      <c r="F3" s="327"/>
      <c r="G3" s="328"/>
      <c r="H3" s="333"/>
      <c r="I3" s="334"/>
      <c r="J3" s="334"/>
      <c r="K3" s="335"/>
      <c r="L3" s="97"/>
      <c r="M3" s="97"/>
      <c r="N3" s="285"/>
      <c r="O3" s="285"/>
    </row>
    <row r="4" spans="1:15" s="96" customFormat="1" ht="12.75" customHeight="1">
      <c r="A4" s="284"/>
      <c r="B4" s="323" t="s">
        <v>784</v>
      </c>
      <c r="C4" s="324"/>
      <c r="D4" s="324"/>
      <c r="E4" s="324"/>
      <c r="F4" s="324"/>
      <c r="G4" s="325"/>
      <c r="H4" s="329" t="s">
        <v>785</v>
      </c>
      <c r="I4" s="330"/>
      <c r="J4" s="330"/>
      <c r="K4" s="330"/>
      <c r="L4" s="330"/>
      <c r="M4" s="331"/>
      <c r="N4" s="284"/>
      <c r="O4" s="284"/>
    </row>
    <row r="5" spans="1:15" s="98" customFormat="1" ht="26.25" customHeight="1">
      <c r="A5" s="285"/>
      <c r="B5" s="326"/>
      <c r="C5" s="327"/>
      <c r="D5" s="327"/>
      <c r="E5" s="327"/>
      <c r="F5" s="327"/>
      <c r="G5" s="328"/>
      <c r="H5" s="338">
        <f>M14</f>
        <v>0</v>
      </c>
      <c r="I5" s="339"/>
      <c r="J5" s="339"/>
      <c r="K5" s="339"/>
      <c r="L5" s="99"/>
      <c r="M5" s="100"/>
      <c r="N5" s="285"/>
      <c r="O5" s="285"/>
    </row>
    <row r="6" spans="1:15" s="103" customFormat="1" ht="21">
      <c r="A6" s="101"/>
      <c r="B6" s="318" t="s">
        <v>215</v>
      </c>
      <c r="C6" s="318"/>
      <c r="D6" s="318"/>
      <c r="E6" s="318"/>
      <c r="F6" s="318"/>
      <c r="G6" s="101"/>
      <c r="H6" s="102"/>
      <c r="I6" s="102"/>
      <c r="J6" s="102"/>
      <c r="K6" s="102"/>
      <c r="L6" s="102"/>
      <c r="M6" s="102"/>
      <c r="N6" s="101"/>
      <c r="O6" s="101"/>
    </row>
    <row r="7" spans="1:15" s="94" customFormat="1" ht="19.5" customHeight="1">
      <c r="A7" s="286"/>
      <c r="B7" s="336"/>
      <c r="C7" s="336"/>
      <c r="D7" s="336"/>
      <c r="E7" s="336"/>
      <c r="F7" s="336"/>
      <c r="G7" s="336"/>
      <c r="H7" s="336"/>
      <c r="I7" s="336"/>
      <c r="J7" s="336"/>
      <c r="K7" s="336"/>
      <c r="L7" s="336"/>
      <c r="M7" s="336"/>
      <c r="N7" s="286"/>
      <c r="O7" s="286"/>
    </row>
    <row r="8" spans="1:15" ht="19.5" customHeight="1">
      <c r="A8" s="286"/>
      <c r="B8" s="287"/>
      <c r="C8" s="287"/>
      <c r="D8" s="322" t="s">
        <v>516</v>
      </c>
      <c r="E8" s="322"/>
      <c r="F8" s="322"/>
      <c r="G8" s="287"/>
      <c r="H8" s="287"/>
      <c r="I8" s="287"/>
      <c r="J8" s="322" t="s">
        <v>915</v>
      </c>
      <c r="K8" s="322"/>
      <c r="L8" s="322"/>
      <c r="M8" s="287"/>
      <c r="N8" s="286"/>
      <c r="O8" s="286"/>
    </row>
    <row r="9" spans="1:15" s="94" customFormat="1" ht="19.5" customHeight="1">
      <c r="A9" s="286"/>
      <c r="B9" s="286"/>
      <c r="C9" s="286">
        <v>1</v>
      </c>
      <c r="D9" s="320" t="s">
        <v>72</v>
      </c>
      <c r="E9" s="320"/>
      <c r="F9" s="320"/>
      <c r="G9" s="104">
        <f>'尼崎市'!W5</f>
        <v>0</v>
      </c>
      <c r="H9" s="286"/>
      <c r="I9" s="286">
        <v>1</v>
      </c>
      <c r="J9" s="320" t="s">
        <v>914</v>
      </c>
      <c r="K9" s="332"/>
      <c r="L9" s="332"/>
      <c r="M9" s="288">
        <f>'和歌山市1・和歌山市2'!W5</f>
        <v>0</v>
      </c>
      <c r="N9" s="286"/>
      <c r="O9" s="286"/>
    </row>
    <row r="10" spans="1:15" s="94" customFormat="1" ht="19.5" customHeight="1">
      <c r="A10" s="286"/>
      <c r="B10" s="286"/>
      <c r="C10" s="286">
        <v>2</v>
      </c>
      <c r="D10" s="320" t="s">
        <v>506</v>
      </c>
      <c r="E10" s="320"/>
      <c r="F10" s="320"/>
      <c r="G10" s="104">
        <f>'芦屋市・宝塚市'!W5</f>
        <v>0</v>
      </c>
      <c r="H10" s="286"/>
      <c r="I10" s="286">
        <v>2</v>
      </c>
      <c r="J10" s="320" t="s">
        <v>952</v>
      </c>
      <c r="K10" s="332"/>
      <c r="L10" s="332"/>
      <c r="M10" s="288">
        <f>'岩出市・紀の川市・橋本市'!W5</f>
        <v>0</v>
      </c>
      <c r="N10" s="286"/>
      <c r="O10" s="286"/>
    </row>
    <row r="11" spans="1:15" s="94" customFormat="1" ht="19.5" customHeight="1">
      <c r="A11" s="286"/>
      <c r="B11" s="286"/>
      <c r="C11" s="286">
        <v>3</v>
      </c>
      <c r="D11" s="320" t="s">
        <v>75</v>
      </c>
      <c r="E11" s="320"/>
      <c r="F11" s="320"/>
      <c r="G11" s="104">
        <f>'西宮市'!W5</f>
        <v>0</v>
      </c>
      <c r="H11" s="286"/>
      <c r="I11" s="286">
        <v>3</v>
      </c>
      <c r="J11" s="320" t="s">
        <v>988</v>
      </c>
      <c r="K11" s="320"/>
      <c r="L11" s="320"/>
      <c r="M11" s="288">
        <f>'伊都郡・海南市・有田市'!W5</f>
        <v>0</v>
      </c>
      <c r="N11" s="286"/>
      <c r="O11" s="286"/>
    </row>
    <row r="12" spans="1:15" s="94" customFormat="1" ht="19.5" customHeight="1">
      <c r="A12" s="286"/>
      <c r="B12" s="286"/>
      <c r="C12" s="286">
        <v>4</v>
      </c>
      <c r="D12" s="320" t="s">
        <v>507</v>
      </c>
      <c r="E12" s="320"/>
      <c r="F12" s="320"/>
      <c r="G12" s="104">
        <f>'伊丹市・川西市'!W5</f>
        <v>0</v>
      </c>
      <c r="H12" s="286"/>
      <c r="I12" s="286"/>
      <c r="J12" s="319"/>
      <c r="K12" s="319"/>
      <c r="L12" s="319"/>
      <c r="M12" s="288"/>
      <c r="N12" s="286"/>
      <c r="O12" s="286"/>
    </row>
    <row r="13" spans="1:15" ht="19.5" customHeight="1">
      <c r="A13" s="286"/>
      <c r="B13" s="286"/>
      <c r="C13" s="286"/>
      <c r="D13" s="322" t="s">
        <v>517</v>
      </c>
      <c r="E13" s="322"/>
      <c r="F13" s="322"/>
      <c r="G13" s="104"/>
      <c r="H13" s="286"/>
      <c r="I13" s="286"/>
      <c r="J13" s="319"/>
      <c r="K13" s="319"/>
      <c r="L13" s="319"/>
      <c r="M13" s="288"/>
      <c r="N13" s="286"/>
      <c r="O13" s="286"/>
    </row>
    <row r="14" spans="1:15" s="94" customFormat="1" ht="19.5" customHeight="1">
      <c r="A14" s="286"/>
      <c r="B14" s="286"/>
      <c r="C14" s="286">
        <v>1</v>
      </c>
      <c r="D14" s="321" t="s">
        <v>508</v>
      </c>
      <c r="E14" s="321"/>
      <c r="F14" s="321"/>
      <c r="G14" s="104">
        <f>'豊能郡･三田市'!W5</f>
        <v>0</v>
      </c>
      <c r="H14" s="286"/>
      <c r="I14" s="286"/>
      <c r="J14" s="286"/>
      <c r="K14" s="286"/>
      <c r="L14" s="289"/>
      <c r="M14" s="288">
        <f>SUM(G9:G31)+SUM(M9:M13)</f>
        <v>0</v>
      </c>
      <c r="N14" s="286"/>
      <c r="O14" s="286"/>
    </row>
    <row r="15" spans="1:15" s="94" customFormat="1" ht="19.5" customHeight="1">
      <c r="A15" s="286"/>
      <c r="B15" s="286"/>
      <c r="C15" s="286">
        <v>2</v>
      </c>
      <c r="D15" s="321" t="s">
        <v>509</v>
      </c>
      <c r="E15" s="321"/>
      <c r="F15" s="321"/>
      <c r="G15" s="290">
        <f>'神戸市　東灘区・灘区'!W5</f>
        <v>0</v>
      </c>
      <c r="H15" s="286"/>
      <c r="I15" s="286"/>
      <c r="J15" s="286"/>
      <c r="K15" s="286"/>
      <c r="L15" s="286"/>
      <c r="M15" s="286"/>
      <c r="N15" s="286"/>
      <c r="O15" s="286"/>
    </row>
    <row r="16" spans="1:15" s="94" customFormat="1" ht="19.5" customHeight="1">
      <c r="A16" s="286"/>
      <c r="B16" s="286"/>
      <c r="C16" s="286">
        <v>3</v>
      </c>
      <c r="D16" s="321" t="s">
        <v>510</v>
      </c>
      <c r="E16" s="321"/>
      <c r="F16" s="321"/>
      <c r="G16" s="290">
        <f>'神戸市　中央区・兵庫区'!W5</f>
        <v>0</v>
      </c>
      <c r="H16" s="286"/>
      <c r="I16" s="286"/>
      <c r="J16" s="286"/>
      <c r="K16" s="286"/>
      <c r="L16" s="286"/>
      <c r="M16" s="286"/>
      <c r="N16" s="286"/>
      <c r="O16" s="286"/>
    </row>
    <row r="17" spans="1:15" s="94" customFormat="1" ht="19.5" customHeight="1">
      <c r="A17" s="286"/>
      <c r="B17" s="286"/>
      <c r="C17" s="286">
        <v>4</v>
      </c>
      <c r="D17" s="321" t="s">
        <v>511</v>
      </c>
      <c r="E17" s="321"/>
      <c r="F17" s="321"/>
      <c r="G17" s="290">
        <f>'神戸市　北区・長田区'!W5</f>
        <v>0</v>
      </c>
      <c r="H17" s="286"/>
      <c r="I17" s="286"/>
      <c r="J17" s="286"/>
      <c r="K17" s="286"/>
      <c r="L17" s="286"/>
      <c r="M17" s="286"/>
      <c r="N17" s="286"/>
      <c r="O17" s="286"/>
    </row>
    <row r="18" spans="1:15" s="94" customFormat="1" ht="19.5" customHeight="1">
      <c r="A18" s="286"/>
      <c r="B18" s="286"/>
      <c r="C18" s="286">
        <v>5</v>
      </c>
      <c r="D18" s="321" t="s">
        <v>512</v>
      </c>
      <c r="E18" s="321"/>
      <c r="F18" s="321"/>
      <c r="G18" s="290">
        <f>'神戸市　須磨区･垂水区'!W5</f>
        <v>0</v>
      </c>
      <c r="H18" s="286"/>
      <c r="I18" s="286"/>
      <c r="J18" s="286"/>
      <c r="K18" s="286"/>
      <c r="L18" s="291"/>
      <c r="M18" s="286"/>
      <c r="N18" s="286"/>
      <c r="O18" s="286"/>
    </row>
    <row r="19" spans="1:15" s="94" customFormat="1" ht="19.5" customHeight="1">
      <c r="A19" s="286"/>
      <c r="B19" s="286"/>
      <c r="C19" s="286">
        <v>6</v>
      </c>
      <c r="D19" s="321" t="s">
        <v>513</v>
      </c>
      <c r="E19" s="321"/>
      <c r="F19" s="321"/>
      <c r="G19" s="290">
        <f>'神戸市　西区･明石市'!W5</f>
        <v>0</v>
      </c>
      <c r="H19" s="286"/>
      <c r="I19" s="286"/>
      <c r="J19" s="286"/>
      <c r="K19" s="286"/>
      <c r="L19" s="291"/>
      <c r="M19" s="286"/>
      <c r="N19" s="286"/>
      <c r="O19" s="286"/>
    </row>
    <row r="20" spans="1:15" ht="19.5" customHeight="1">
      <c r="A20" s="286"/>
      <c r="B20" s="286"/>
      <c r="C20" s="286"/>
      <c r="D20" s="322" t="s">
        <v>518</v>
      </c>
      <c r="E20" s="322"/>
      <c r="F20" s="322"/>
      <c r="G20" s="290"/>
      <c r="H20" s="286"/>
      <c r="I20" s="286"/>
      <c r="J20" s="286"/>
      <c r="K20" s="286"/>
      <c r="L20" s="291"/>
      <c r="M20" s="286"/>
      <c r="N20" s="286"/>
      <c r="O20" s="286"/>
    </row>
    <row r="21" spans="1:15" s="94" customFormat="1" ht="19.5" customHeight="1">
      <c r="A21" s="286"/>
      <c r="B21" s="286"/>
      <c r="C21" s="286">
        <v>1</v>
      </c>
      <c r="D21" s="321" t="s">
        <v>514</v>
      </c>
      <c r="E21" s="321"/>
      <c r="F21" s="321"/>
      <c r="G21" s="292">
        <f>'京都市　伏見区'!W5</f>
        <v>0</v>
      </c>
      <c r="H21" s="293"/>
      <c r="I21" s="286"/>
      <c r="J21" s="286"/>
      <c r="K21" s="286"/>
      <c r="L21" s="291"/>
      <c r="M21" s="286"/>
      <c r="N21" s="286"/>
      <c r="O21" s="286"/>
    </row>
    <row r="22" spans="1:15" s="94" customFormat="1" ht="19.5" customHeight="1">
      <c r="A22" s="286"/>
      <c r="B22" s="286"/>
      <c r="C22" s="286">
        <v>2</v>
      </c>
      <c r="D22" s="321" t="s">
        <v>515</v>
      </c>
      <c r="E22" s="321"/>
      <c r="F22" s="321"/>
      <c r="G22" s="292">
        <f>'宇治市･城陽市･久世郡'!W5</f>
        <v>0</v>
      </c>
      <c r="H22" s="293"/>
      <c r="I22" s="286"/>
      <c r="J22" s="286"/>
      <c r="K22" s="286"/>
      <c r="L22" s="288"/>
      <c r="M22" s="286"/>
      <c r="N22" s="286"/>
      <c r="O22" s="286"/>
    </row>
    <row r="23" spans="1:15" s="94" customFormat="1" ht="19.5" customHeight="1">
      <c r="A23" s="286"/>
      <c r="B23" s="286"/>
      <c r="C23" s="286">
        <v>3</v>
      </c>
      <c r="D23" s="321" t="s">
        <v>593</v>
      </c>
      <c r="E23" s="321"/>
      <c r="F23" s="321"/>
      <c r="G23" s="104">
        <f>'向日市・長岡京市・乙訓郡・八幡市'!W5</f>
        <v>0</v>
      </c>
      <c r="H23" s="293"/>
      <c r="I23" s="286"/>
      <c r="J23" s="286"/>
      <c r="K23" s="286"/>
      <c r="L23" s="288"/>
      <c r="M23" s="286"/>
      <c r="N23" s="286"/>
      <c r="O23" s="286"/>
    </row>
    <row r="24" spans="1:15" s="94" customFormat="1" ht="19.5" customHeight="1">
      <c r="A24" s="286"/>
      <c r="B24" s="286"/>
      <c r="C24" s="286">
        <v>4</v>
      </c>
      <c r="D24" s="321" t="s">
        <v>1342</v>
      </c>
      <c r="E24" s="321"/>
      <c r="F24" s="321"/>
      <c r="G24" s="104">
        <f>'綴喜郡･相楽郡'!W5</f>
        <v>0</v>
      </c>
      <c r="H24" s="293"/>
      <c r="I24" s="286"/>
      <c r="J24" s="286"/>
      <c r="K24" s="286"/>
      <c r="L24" s="288"/>
      <c r="M24" s="286"/>
      <c r="N24" s="286"/>
      <c r="O24" s="286"/>
    </row>
    <row r="25" spans="1:15" ht="19.5" customHeight="1">
      <c r="A25" s="286"/>
      <c r="B25" s="286"/>
      <c r="C25" s="286"/>
      <c r="D25" s="322" t="s">
        <v>519</v>
      </c>
      <c r="E25" s="322"/>
      <c r="F25" s="322"/>
      <c r="G25" s="104"/>
      <c r="H25" s="293"/>
      <c r="I25" s="286"/>
      <c r="J25" s="286"/>
      <c r="K25" s="286"/>
      <c r="L25" s="288"/>
      <c r="M25" s="286"/>
      <c r="N25" s="286"/>
      <c r="O25" s="286"/>
    </row>
    <row r="26" spans="1:15" s="94" customFormat="1" ht="19.5" customHeight="1">
      <c r="A26" s="286"/>
      <c r="B26" s="286"/>
      <c r="C26" s="286">
        <v>1</v>
      </c>
      <c r="D26" s="321" t="s">
        <v>594</v>
      </c>
      <c r="E26" s="321"/>
      <c r="F26" s="321"/>
      <c r="G26" s="104">
        <f>'奈良市・生駒市'!W5</f>
        <v>0</v>
      </c>
      <c r="H26" s="293"/>
      <c r="I26" s="286"/>
      <c r="J26" s="286"/>
      <c r="K26" s="286"/>
      <c r="L26" s="288"/>
      <c r="M26" s="286"/>
      <c r="N26" s="286"/>
      <c r="O26" s="286"/>
    </row>
    <row r="27" spans="1:15" s="94" customFormat="1" ht="19.5" customHeight="1">
      <c r="A27" s="286"/>
      <c r="B27" s="286"/>
      <c r="C27" s="286">
        <v>2</v>
      </c>
      <c r="D27" s="321" t="s">
        <v>595</v>
      </c>
      <c r="E27" s="321"/>
      <c r="F27" s="321"/>
      <c r="G27" s="104">
        <f>'生駒郡・大和郡山市・天理市・磯城郡'!W5</f>
        <v>0</v>
      </c>
      <c r="H27" s="293"/>
      <c r="I27" s="286"/>
      <c r="J27" s="286"/>
      <c r="K27" s="286"/>
      <c r="L27" s="288"/>
      <c r="M27" s="286"/>
      <c r="N27" s="286"/>
      <c r="O27" s="286"/>
    </row>
    <row r="28" spans="1:15" s="94" customFormat="1" ht="19.5" customHeight="1">
      <c r="A28" s="286"/>
      <c r="B28" s="286"/>
      <c r="C28" s="286">
        <v>3</v>
      </c>
      <c r="D28" s="321" t="s">
        <v>596</v>
      </c>
      <c r="E28" s="321"/>
      <c r="F28" s="321"/>
      <c r="G28" s="104">
        <f>'北葛城郡・香芝市・橿原市'!W5</f>
        <v>0</v>
      </c>
      <c r="H28" s="293"/>
      <c r="I28" s="286"/>
      <c r="J28" s="286"/>
      <c r="K28" s="286"/>
      <c r="L28" s="291"/>
      <c r="M28" s="286"/>
      <c r="N28" s="286"/>
      <c r="O28" s="286"/>
    </row>
    <row r="29" spans="1:15" s="94" customFormat="1" ht="19.5" customHeight="1">
      <c r="A29" s="286"/>
      <c r="B29" s="286"/>
      <c r="C29" s="286">
        <v>4</v>
      </c>
      <c r="D29" s="321" t="s">
        <v>890</v>
      </c>
      <c r="E29" s="321"/>
      <c r="F29" s="321"/>
      <c r="G29" s="104">
        <f>'桜井市・大和高田市'!W5</f>
        <v>0</v>
      </c>
      <c r="H29" s="286"/>
      <c r="I29" s="286"/>
      <c r="J29" s="286"/>
      <c r="K29" s="289"/>
      <c r="L29" s="288"/>
      <c r="M29" s="286"/>
      <c r="N29" s="286"/>
      <c r="O29" s="286"/>
    </row>
    <row r="30" spans="1:15" s="94" customFormat="1" ht="19.5" customHeight="1">
      <c r="A30" s="286"/>
      <c r="B30" s="286"/>
      <c r="C30" s="286">
        <v>5</v>
      </c>
      <c r="D30" s="321" t="s">
        <v>597</v>
      </c>
      <c r="E30" s="321"/>
      <c r="F30" s="321"/>
      <c r="G30" s="104">
        <f>'御所市・五條市'!W5</f>
        <v>0</v>
      </c>
      <c r="H30" s="286"/>
      <c r="I30" s="286"/>
      <c r="J30" s="286"/>
      <c r="K30" s="286"/>
      <c r="L30" s="286"/>
      <c r="M30" s="291"/>
      <c r="N30" s="286"/>
      <c r="O30" s="286"/>
    </row>
    <row r="31" spans="1:15" s="94" customFormat="1" ht="19.5" customHeight="1">
      <c r="A31" s="286"/>
      <c r="B31" s="286"/>
      <c r="C31" s="286"/>
      <c r="D31" s="319"/>
      <c r="E31" s="319"/>
      <c r="F31" s="319"/>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17"/>
      <c r="L32" s="317"/>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786</v>
      </c>
      <c r="L36" s="296"/>
      <c r="M36" s="291"/>
      <c r="N36" s="291"/>
      <c r="O36" s="291"/>
    </row>
    <row r="37" spans="1:15" s="94" customFormat="1" ht="19.5" customHeight="1">
      <c r="A37" s="286"/>
      <c r="B37" s="286"/>
      <c r="C37" s="286"/>
      <c r="D37" s="286"/>
      <c r="E37" s="286"/>
      <c r="F37" s="286"/>
      <c r="G37" s="286"/>
      <c r="H37" s="286"/>
      <c r="I37" s="286"/>
      <c r="J37" s="286"/>
      <c r="K37" s="297" t="s">
        <v>787</v>
      </c>
      <c r="L37" s="286"/>
      <c r="M37" s="291"/>
      <c r="N37" s="286"/>
      <c r="O37" s="286"/>
    </row>
  </sheetData>
  <sheetProtection sheet="1" objects="1" scenarios="1"/>
  <mergeCells count="43">
    <mergeCell ref="D16:F16"/>
    <mergeCell ref="D17:F17"/>
    <mergeCell ref="D18:F18"/>
    <mergeCell ref="D21:F21"/>
    <mergeCell ref="D22:F22"/>
    <mergeCell ref="D24:F24"/>
    <mergeCell ref="B1:E1"/>
    <mergeCell ref="H4:M4"/>
    <mergeCell ref="K1:L1"/>
    <mergeCell ref="D14:F14"/>
    <mergeCell ref="D12:F12"/>
    <mergeCell ref="D8:F8"/>
    <mergeCell ref="H5:K5"/>
    <mergeCell ref="D27:F27"/>
    <mergeCell ref="B7:M7"/>
    <mergeCell ref="D19:F19"/>
    <mergeCell ref="D10:F10"/>
    <mergeCell ref="J13:L13"/>
    <mergeCell ref="D13:F13"/>
    <mergeCell ref="D26:F26"/>
    <mergeCell ref="D20:F20"/>
    <mergeCell ref="D25:F25"/>
    <mergeCell ref="D15:F15"/>
    <mergeCell ref="D28:F28"/>
    <mergeCell ref="B2:G2"/>
    <mergeCell ref="B3:G3"/>
    <mergeCell ref="B4:G4"/>
    <mergeCell ref="B5:G5"/>
    <mergeCell ref="H2:K2"/>
    <mergeCell ref="J10:L10"/>
    <mergeCell ref="J9:L9"/>
    <mergeCell ref="D23:F23"/>
    <mergeCell ref="H3:K3"/>
    <mergeCell ref="K32:L32"/>
    <mergeCell ref="B6:F6"/>
    <mergeCell ref="D31:F31"/>
    <mergeCell ref="J12:L12"/>
    <mergeCell ref="J11:L11"/>
    <mergeCell ref="D9:F9"/>
    <mergeCell ref="D11:F11"/>
    <mergeCell ref="D29:F29"/>
    <mergeCell ref="D30:F30"/>
    <mergeCell ref="J8:L8"/>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3</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437</v>
      </c>
      <c r="C5" s="401"/>
      <c r="D5" s="401"/>
      <c r="E5" s="113"/>
      <c r="F5" s="113"/>
      <c r="G5" s="113"/>
      <c r="H5" s="393" t="s">
        <v>152</v>
      </c>
      <c r="I5" s="393"/>
      <c r="J5" s="402">
        <f>D24+P24+J24+V24+AB24</f>
        <v>21250</v>
      </c>
      <c r="K5" s="402"/>
      <c r="L5" s="387">
        <f>F24+L24+R24+X24+AD24</f>
        <v>3650</v>
      </c>
      <c r="M5" s="387"/>
      <c r="N5" s="121"/>
      <c r="O5" s="113" t="s">
        <v>153</v>
      </c>
      <c r="P5" s="402">
        <f>E24+K24+Q24+W24+AC24</f>
        <v>0</v>
      </c>
      <c r="Q5" s="402"/>
      <c r="R5" s="387">
        <f>G24+M24+S24+Y24+AE24</f>
        <v>0</v>
      </c>
      <c r="S5" s="387"/>
      <c r="T5" s="121"/>
      <c r="U5" s="393" t="s">
        <v>177</v>
      </c>
      <c r="V5" s="393"/>
      <c r="W5" s="394">
        <f>P5+P25+P40+R5+R25+R40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286</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654</v>
      </c>
      <c r="P9" s="134" t="s">
        <v>655</v>
      </c>
      <c r="Q9" s="135"/>
      <c r="R9" s="137"/>
      <c r="S9" s="134"/>
      <c r="T9" s="132" t="s">
        <v>0</v>
      </c>
      <c r="U9" s="133" t="s">
        <v>1255</v>
      </c>
      <c r="V9" s="134" t="s">
        <v>1251</v>
      </c>
      <c r="W9" s="135"/>
      <c r="X9" s="137"/>
      <c r="Y9" s="263"/>
      <c r="Z9" s="132" t="s">
        <v>0</v>
      </c>
      <c r="AA9" s="201"/>
      <c r="AB9" s="137"/>
      <c r="AC9" s="135"/>
      <c r="AD9" s="137"/>
      <c r="AE9" s="192"/>
      <c r="AF9" s="215"/>
    </row>
    <row r="10" spans="2:32" s="120" customFormat="1" ht="15" customHeight="1">
      <c r="B10" s="139" t="s">
        <v>161</v>
      </c>
      <c r="C10" s="140" t="s">
        <v>1418</v>
      </c>
      <c r="D10" s="141">
        <v>1600</v>
      </c>
      <c r="E10" s="142"/>
      <c r="F10" s="141">
        <v>1250</v>
      </c>
      <c r="G10" s="143"/>
      <c r="H10" s="139" t="s">
        <v>161</v>
      </c>
      <c r="I10" s="140" t="s">
        <v>438</v>
      </c>
      <c r="J10" s="141">
        <v>400</v>
      </c>
      <c r="K10" s="142"/>
      <c r="L10" s="141"/>
      <c r="M10" s="142"/>
      <c r="N10" s="139" t="s">
        <v>161</v>
      </c>
      <c r="O10" s="140"/>
      <c r="P10" s="141"/>
      <c r="Q10" s="142"/>
      <c r="R10" s="144"/>
      <c r="S10" s="141"/>
      <c r="T10" s="139" t="s">
        <v>161</v>
      </c>
      <c r="U10" s="145" t="s">
        <v>1253</v>
      </c>
      <c r="V10" s="141">
        <v>2450</v>
      </c>
      <c r="W10" s="142"/>
      <c r="X10" s="144"/>
      <c r="Y10" s="264"/>
      <c r="Z10" s="139" t="s">
        <v>161</v>
      </c>
      <c r="AA10" s="202" t="s">
        <v>1398</v>
      </c>
      <c r="AB10" s="144">
        <v>3450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1422</v>
      </c>
      <c r="P11" s="141" t="s">
        <v>1421</v>
      </c>
      <c r="Q11" s="142"/>
      <c r="R11" s="144"/>
      <c r="S11" s="141"/>
      <c r="T11" s="139" t="s">
        <v>162</v>
      </c>
      <c r="U11" s="140" t="s">
        <v>1254</v>
      </c>
      <c r="V11" s="141">
        <v>1700</v>
      </c>
      <c r="W11" s="142"/>
      <c r="X11" s="144"/>
      <c r="Y11" s="264"/>
      <c r="Z11" s="139" t="s">
        <v>162</v>
      </c>
      <c r="AA11" s="202" t="s">
        <v>1415</v>
      </c>
      <c r="AB11" s="144">
        <v>2000</v>
      </c>
      <c r="AC11" s="142"/>
      <c r="AD11" s="141"/>
      <c r="AE11" s="194"/>
      <c r="AF11" s="215"/>
    </row>
    <row r="12" spans="2:32" s="120" customFormat="1" ht="15" customHeight="1">
      <c r="B12" s="139" t="s">
        <v>163</v>
      </c>
      <c r="C12" s="140" t="s">
        <v>1423</v>
      </c>
      <c r="D12" s="141">
        <v>3250</v>
      </c>
      <c r="E12" s="142"/>
      <c r="F12" s="141">
        <v>1950</v>
      </c>
      <c r="G12" s="143"/>
      <c r="H12" s="139" t="s">
        <v>163</v>
      </c>
      <c r="I12" s="145" t="s">
        <v>1162</v>
      </c>
      <c r="J12" s="149" t="s">
        <v>1151</v>
      </c>
      <c r="K12" s="142"/>
      <c r="L12" s="141"/>
      <c r="M12" s="142"/>
      <c r="N12" s="139" t="s">
        <v>163</v>
      </c>
      <c r="O12" s="140"/>
      <c r="P12" s="141"/>
      <c r="Q12" s="142"/>
      <c r="R12" s="144"/>
      <c r="S12" s="141"/>
      <c r="T12" s="139" t="s">
        <v>163</v>
      </c>
      <c r="U12" s="140" t="s">
        <v>439</v>
      </c>
      <c r="V12" s="141">
        <v>800</v>
      </c>
      <c r="W12" s="142"/>
      <c r="X12" s="141"/>
      <c r="Y12" s="264"/>
      <c r="Z12" s="139" t="s">
        <v>163</v>
      </c>
      <c r="AA12" s="202"/>
      <c r="AB12" s="144"/>
      <c r="AC12" s="142"/>
      <c r="AD12" s="141"/>
      <c r="AE12" s="194"/>
      <c r="AF12" s="215"/>
    </row>
    <row r="13" spans="2:32" s="120" customFormat="1" ht="15" customHeight="1">
      <c r="B13" s="139" t="s">
        <v>164</v>
      </c>
      <c r="C13" s="140" t="s">
        <v>1339</v>
      </c>
      <c r="D13" s="141" t="s">
        <v>1331</v>
      </c>
      <c r="E13" s="146"/>
      <c r="F13" s="147"/>
      <c r="G13" s="143"/>
      <c r="H13" s="139" t="s">
        <v>164</v>
      </c>
      <c r="I13" s="140" t="s">
        <v>1052</v>
      </c>
      <c r="J13" s="141" t="s">
        <v>1050</v>
      </c>
      <c r="K13" s="146"/>
      <c r="L13" s="147"/>
      <c r="M13" s="146"/>
      <c r="N13" s="139" t="s">
        <v>164</v>
      </c>
      <c r="O13" s="140" t="s">
        <v>1417</v>
      </c>
      <c r="P13" s="141" t="s">
        <v>1416</v>
      </c>
      <c r="Q13" s="146"/>
      <c r="R13" s="144"/>
      <c r="S13" s="147"/>
      <c r="T13" s="139" t="s">
        <v>164</v>
      </c>
      <c r="U13" s="140"/>
      <c r="V13" s="141"/>
      <c r="W13" s="146"/>
      <c r="X13" s="144"/>
      <c r="Y13" s="265"/>
      <c r="Z13" s="139" t="s">
        <v>164</v>
      </c>
      <c r="AA13" s="202" t="s">
        <v>1399</v>
      </c>
      <c r="AB13" s="144">
        <v>1700</v>
      </c>
      <c r="AC13" s="146"/>
      <c r="AD13" s="147"/>
      <c r="AE13" s="196"/>
      <c r="AF13" s="215"/>
    </row>
    <row r="14" spans="2:32" s="120" customFormat="1" ht="15" customHeight="1">
      <c r="B14" s="139" t="s">
        <v>167</v>
      </c>
      <c r="C14" s="140"/>
      <c r="D14" s="141"/>
      <c r="E14" s="142"/>
      <c r="F14" s="141"/>
      <c r="G14" s="143"/>
      <c r="H14" s="139" t="s">
        <v>167</v>
      </c>
      <c r="I14" s="140" t="s">
        <v>1051</v>
      </c>
      <c r="J14" s="141" t="s">
        <v>1050</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1163</v>
      </c>
      <c r="J15" s="141">
        <v>1250</v>
      </c>
      <c r="K15" s="142"/>
      <c r="L15" s="141"/>
      <c r="M15" s="142"/>
      <c r="N15" s="139" t="s">
        <v>168</v>
      </c>
      <c r="O15" s="140"/>
      <c r="P15" s="141"/>
      <c r="Q15" s="142"/>
      <c r="R15" s="144"/>
      <c r="S15" s="141"/>
      <c r="T15" s="139" t="s">
        <v>168</v>
      </c>
      <c r="U15" s="140"/>
      <c r="V15" s="141"/>
      <c r="W15" s="142"/>
      <c r="X15" s="144"/>
      <c r="Y15" s="264"/>
      <c r="Z15" s="139" t="s">
        <v>168</v>
      </c>
      <c r="AA15" s="140" t="s">
        <v>1400</v>
      </c>
      <c r="AB15" s="141">
        <v>2350</v>
      </c>
      <c r="AC15" s="142"/>
      <c r="AD15" s="144">
        <v>450</v>
      </c>
      <c r="AE15" s="194"/>
      <c r="AF15" s="215"/>
    </row>
    <row r="16" spans="2:32" s="120" customFormat="1" ht="15" customHeight="1">
      <c r="B16" s="179" t="s">
        <v>200</v>
      </c>
      <c r="C16" s="180"/>
      <c r="D16" s="181"/>
      <c r="E16" s="182"/>
      <c r="F16" s="183"/>
      <c r="G16" s="184"/>
      <c r="H16" s="179" t="s">
        <v>200</v>
      </c>
      <c r="I16" s="180" t="s">
        <v>439</v>
      </c>
      <c r="J16" s="181">
        <v>300</v>
      </c>
      <c r="K16" s="182"/>
      <c r="L16" s="183"/>
      <c r="M16" s="182"/>
      <c r="N16" s="179" t="s">
        <v>200</v>
      </c>
      <c r="O16" s="180"/>
      <c r="P16" s="181"/>
      <c r="Q16" s="182"/>
      <c r="R16" s="183"/>
      <c r="S16" s="181"/>
      <c r="T16" s="179" t="s">
        <v>200</v>
      </c>
      <c r="U16" s="180"/>
      <c r="V16" s="181"/>
      <c r="W16" s="182"/>
      <c r="X16" s="183"/>
      <c r="Y16" s="266"/>
      <c r="Z16" s="179" t="s">
        <v>200</v>
      </c>
      <c r="AA16" s="180" t="s">
        <v>1311</v>
      </c>
      <c r="AB16" s="181" t="s">
        <v>1310</v>
      </c>
      <c r="AC16" s="182"/>
      <c r="AD16" s="183"/>
      <c r="AE16" s="245"/>
      <c r="AF16" s="215"/>
    </row>
    <row r="17" spans="2:32" s="120" customFormat="1" ht="15" customHeight="1">
      <c r="B17" s="208" t="s">
        <v>201</v>
      </c>
      <c r="C17" s="140"/>
      <c r="D17" s="141"/>
      <c r="E17" s="142"/>
      <c r="F17" s="144"/>
      <c r="G17" s="148"/>
      <c r="H17" s="208" t="s">
        <v>201</v>
      </c>
      <c r="I17" s="140" t="s">
        <v>1064</v>
      </c>
      <c r="J17" s="141" t="s">
        <v>1065</v>
      </c>
      <c r="K17" s="142"/>
      <c r="L17" s="144"/>
      <c r="M17" s="148"/>
      <c r="N17" s="208" t="s">
        <v>201</v>
      </c>
      <c r="O17" s="140"/>
      <c r="P17" s="141"/>
      <c r="Q17" s="142"/>
      <c r="R17" s="144"/>
      <c r="S17" s="148"/>
      <c r="T17" s="208" t="s">
        <v>201</v>
      </c>
      <c r="U17" s="140"/>
      <c r="V17" s="141"/>
      <c r="W17" s="142"/>
      <c r="X17" s="144"/>
      <c r="Y17" s="148"/>
      <c r="Z17" s="208" t="s">
        <v>201</v>
      </c>
      <c r="AA17" s="140" t="s">
        <v>656</v>
      </c>
      <c r="AB17" s="141" t="s">
        <v>657</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440</v>
      </c>
      <c r="AB18" s="141" t="s">
        <v>1209</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658</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1103</v>
      </c>
      <c r="AB20" s="141" t="s">
        <v>1209</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4850</v>
      </c>
      <c r="E24" s="203">
        <f aca="true" t="shared" si="0" ref="E24:AE24">SUM(E9:E23)</f>
        <v>0</v>
      </c>
      <c r="F24" s="203">
        <f t="shared" si="0"/>
        <v>3200</v>
      </c>
      <c r="G24" s="204">
        <f t="shared" si="0"/>
        <v>0</v>
      </c>
      <c r="H24" s="157"/>
      <c r="I24" s="158" t="s">
        <v>165</v>
      </c>
      <c r="J24" s="203">
        <f>SUM(J9:J23)</f>
        <v>1950</v>
      </c>
      <c r="K24" s="203">
        <f t="shared" si="0"/>
        <v>0</v>
      </c>
      <c r="L24" s="203">
        <f t="shared" si="0"/>
        <v>0</v>
      </c>
      <c r="M24" s="204">
        <f t="shared" si="0"/>
        <v>0</v>
      </c>
      <c r="N24" s="157"/>
      <c r="O24" s="158" t="s">
        <v>165</v>
      </c>
      <c r="P24" s="203">
        <f>SUM(P9:P23)</f>
        <v>0</v>
      </c>
      <c r="Q24" s="203">
        <f t="shared" si="0"/>
        <v>0</v>
      </c>
      <c r="R24" s="203">
        <f t="shared" si="0"/>
        <v>0</v>
      </c>
      <c r="S24" s="204">
        <f t="shared" si="0"/>
        <v>0</v>
      </c>
      <c r="T24" s="157"/>
      <c r="U24" s="158" t="s">
        <v>165</v>
      </c>
      <c r="V24" s="203">
        <f>SUM(V9:V23)</f>
        <v>4950</v>
      </c>
      <c r="W24" s="203">
        <f t="shared" si="0"/>
        <v>0</v>
      </c>
      <c r="X24" s="203">
        <f t="shared" si="0"/>
        <v>0</v>
      </c>
      <c r="Y24" s="204">
        <f t="shared" si="0"/>
        <v>0</v>
      </c>
      <c r="Z24" s="157"/>
      <c r="AA24" s="158" t="s">
        <v>165</v>
      </c>
      <c r="AB24" s="203">
        <f>SUM(AB9:AB23)</f>
        <v>9500</v>
      </c>
      <c r="AC24" s="203">
        <f t="shared" si="0"/>
        <v>0</v>
      </c>
      <c r="AD24" s="203">
        <f t="shared" si="0"/>
        <v>450</v>
      </c>
      <c r="AE24" s="204">
        <f t="shared" si="0"/>
        <v>0</v>
      </c>
      <c r="AF24" s="215"/>
    </row>
    <row r="25" spans="2:31" ht="18" customHeight="1">
      <c r="B25" s="401" t="s">
        <v>1002</v>
      </c>
      <c r="C25" s="401"/>
      <c r="D25" s="401"/>
      <c r="E25" s="113"/>
      <c r="F25" s="113"/>
      <c r="G25" s="113"/>
      <c r="H25" s="393" t="s">
        <v>152</v>
      </c>
      <c r="I25" s="393"/>
      <c r="J25" s="402">
        <f>D39+J39+P39+V39+AB39</f>
        <v>19400</v>
      </c>
      <c r="K25" s="402"/>
      <c r="L25" s="387">
        <f>F39+L39+R39+X39+AD39</f>
        <v>900</v>
      </c>
      <c r="M25" s="387"/>
      <c r="N25" s="121"/>
      <c r="O25" s="113" t="s">
        <v>153</v>
      </c>
      <c r="P25" s="402">
        <f>E39+K39+Q39+W39+AC39</f>
        <v>0</v>
      </c>
      <c r="Q25" s="402"/>
      <c r="R25" s="387">
        <f>G39+M39+S39+Y39</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286</v>
      </c>
      <c r="AA26" s="399"/>
      <c r="AB26" s="399"/>
      <c r="AC26" s="399"/>
      <c r="AD26" s="399"/>
      <c r="AE26" s="400"/>
      <c r="AF26" s="138"/>
    </row>
    <row r="27" spans="2:32" s="126" customFormat="1" ht="15" customHeight="1">
      <c r="B27" s="444"/>
      <c r="C27" s="446" t="s">
        <v>606</v>
      </c>
      <c r="D27" s="407" t="s">
        <v>199</v>
      </c>
      <c r="E27" s="448"/>
      <c r="F27" s="407" t="s">
        <v>160</v>
      </c>
      <c r="G27" s="449"/>
      <c r="H27" s="444"/>
      <c r="I27" s="446" t="s">
        <v>606</v>
      </c>
      <c r="J27" s="407" t="s">
        <v>199</v>
      </c>
      <c r="K27" s="448"/>
      <c r="L27" s="407" t="s">
        <v>160</v>
      </c>
      <c r="M27" s="449"/>
      <c r="N27" s="444"/>
      <c r="O27" s="446" t="s">
        <v>606</v>
      </c>
      <c r="P27" s="407" t="s">
        <v>199</v>
      </c>
      <c r="Q27" s="448"/>
      <c r="R27" s="407" t="s">
        <v>160</v>
      </c>
      <c r="S27" s="449"/>
      <c r="T27" s="444"/>
      <c r="U27" s="446" t="s">
        <v>606</v>
      </c>
      <c r="V27" s="407" t="s">
        <v>199</v>
      </c>
      <c r="W27" s="448"/>
      <c r="X27" s="407" t="s">
        <v>160</v>
      </c>
      <c r="Y27" s="449"/>
      <c r="Z27" s="444"/>
      <c r="AA27" s="446" t="s">
        <v>606</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t="s">
        <v>1420</v>
      </c>
      <c r="D29" s="134">
        <v>1600</v>
      </c>
      <c r="E29" s="135"/>
      <c r="F29" s="134">
        <v>350</v>
      </c>
      <c r="G29" s="135"/>
      <c r="H29" s="132" t="s">
        <v>0</v>
      </c>
      <c r="I29" s="133"/>
      <c r="J29" s="223"/>
      <c r="K29" s="135"/>
      <c r="L29" s="137"/>
      <c r="M29" s="134"/>
      <c r="N29" s="132" t="s">
        <v>0</v>
      </c>
      <c r="O29" s="133"/>
      <c r="P29" s="134"/>
      <c r="Q29" s="135"/>
      <c r="R29" s="137"/>
      <c r="S29" s="134"/>
      <c r="T29" s="132" t="s">
        <v>0</v>
      </c>
      <c r="U29" s="133" t="s">
        <v>441</v>
      </c>
      <c r="V29" s="134">
        <v>2700</v>
      </c>
      <c r="W29" s="135"/>
      <c r="X29" s="134"/>
      <c r="Y29" s="134"/>
      <c r="Z29" s="132" t="s">
        <v>0</v>
      </c>
      <c r="AA29" s="201"/>
      <c r="AB29" s="137"/>
      <c r="AC29" s="135"/>
      <c r="AD29" s="137"/>
      <c r="AE29" s="193"/>
      <c r="AF29" s="176"/>
    </row>
    <row r="30" spans="2:32" s="120" customFormat="1" ht="15" customHeight="1">
      <c r="B30" s="139" t="s">
        <v>161</v>
      </c>
      <c r="C30" s="140" t="s">
        <v>1296</v>
      </c>
      <c r="D30" s="141" t="s">
        <v>1290</v>
      </c>
      <c r="E30" s="142"/>
      <c r="F30" s="141"/>
      <c r="G30" s="142"/>
      <c r="H30" s="139" t="s">
        <v>161</v>
      </c>
      <c r="I30" s="140" t="s">
        <v>1029</v>
      </c>
      <c r="J30" s="149" t="s">
        <v>1028</v>
      </c>
      <c r="K30" s="142"/>
      <c r="L30" s="141"/>
      <c r="M30" s="141"/>
      <c r="N30" s="139" t="s">
        <v>161</v>
      </c>
      <c r="O30" s="140" t="s">
        <v>1419</v>
      </c>
      <c r="P30" s="141" t="s">
        <v>1411</v>
      </c>
      <c r="Q30" s="142"/>
      <c r="R30" s="144"/>
      <c r="S30" s="141"/>
      <c r="T30" s="139" t="s">
        <v>161</v>
      </c>
      <c r="U30" s="145"/>
      <c r="V30" s="141"/>
      <c r="W30" s="142"/>
      <c r="X30" s="141"/>
      <c r="Y30" s="141"/>
      <c r="Z30" s="139" t="s">
        <v>161</v>
      </c>
      <c r="AA30" s="202" t="s">
        <v>1403</v>
      </c>
      <c r="AB30" s="144">
        <v>5500</v>
      </c>
      <c r="AC30" s="142"/>
      <c r="AD30" s="144"/>
      <c r="AE30" s="195"/>
      <c r="AF30" s="176"/>
    </row>
    <row r="31" spans="2:32" s="120" customFormat="1" ht="15" customHeight="1">
      <c r="B31" s="139" t="s">
        <v>162</v>
      </c>
      <c r="C31" s="140"/>
      <c r="D31" s="141"/>
      <c r="E31" s="142"/>
      <c r="F31" s="141"/>
      <c r="G31" s="142"/>
      <c r="H31" s="139" t="s">
        <v>162</v>
      </c>
      <c r="I31" s="140" t="s">
        <v>664</v>
      </c>
      <c r="J31" s="149">
        <v>300</v>
      </c>
      <c r="K31" s="142"/>
      <c r="L31" s="141"/>
      <c r="M31" s="141"/>
      <c r="N31" s="139" t="s">
        <v>162</v>
      </c>
      <c r="O31" s="140" t="s">
        <v>1087</v>
      </c>
      <c r="P31" s="141" t="s">
        <v>1086</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1088</v>
      </c>
      <c r="P32" s="141" t="s">
        <v>1086</v>
      </c>
      <c r="Q32" s="142"/>
      <c r="R32" s="144"/>
      <c r="S32" s="141"/>
      <c r="T32" s="139" t="s">
        <v>163</v>
      </c>
      <c r="U32" s="140" t="s">
        <v>661</v>
      </c>
      <c r="V32" s="141">
        <v>900</v>
      </c>
      <c r="W32" s="142"/>
      <c r="X32" s="141"/>
      <c r="Y32" s="141"/>
      <c r="Z32" s="139" t="s">
        <v>163</v>
      </c>
      <c r="AA32" s="202" t="s">
        <v>1271</v>
      </c>
      <c r="AB32" s="260" t="s">
        <v>1272</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662</v>
      </c>
      <c r="V33" s="141">
        <v>400</v>
      </c>
      <c r="W33" s="146"/>
      <c r="X33" s="147"/>
      <c r="Y33" s="147"/>
      <c r="Z33" s="139" t="s">
        <v>164</v>
      </c>
      <c r="AA33" s="202" t="s">
        <v>659</v>
      </c>
      <c r="AB33" s="260" t="s">
        <v>660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663</v>
      </c>
      <c r="V34" s="141">
        <v>800</v>
      </c>
      <c r="W34" s="142"/>
      <c r="X34" s="141"/>
      <c r="Y34" s="141"/>
      <c r="Z34" s="139" t="s">
        <v>167</v>
      </c>
      <c r="AA34" s="202" t="s">
        <v>1401</v>
      </c>
      <c r="AB34" s="144">
        <v>3450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1402</v>
      </c>
      <c r="AB36" s="181">
        <v>3750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1600</v>
      </c>
      <c r="E39" s="159">
        <f>SUM(E29:E38)</f>
        <v>0</v>
      </c>
      <c r="F39" s="159">
        <f>SUM(F29:F38)</f>
        <v>350</v>
      </c>
      <c r="G39" s="159">
        <f>SUM(G29:G38)</f>
        <v>0</v>
      </c>
      <c r="H39" s="157"/>
      <c r="I39" s="158" t="s">
        <v>165</v>
      </c>
      <c r="J39" s="159">
        <f>SUM(J29:J38)</f>
        <v>300</v>
      </c>
      <c r="K39" s="159">
        <f>SUM(K29:K38)</f>
        <v>0</v>
      </c>
      <c r="L39" s="159">
        <f>SUM(L29:L38)</f>
        <v>0</v>
      </c>
      <c r="M39" s="159">
        <f>SUM(M29:M38)</f>
        <v>0</v>
      </c>
      <c r="N39" s="157"/>
      <c r="O39" s="158" t="s">
        <v>165</v>
      </c>
      <c r="P39" s="159">
        <f>SUM(P29:P38)</f>
        <v>0</v>
      </c>
      <c r="Q39" s="159">
        <f>SUM(Q29:Q38)</f>
        <v>0</v>
      </c>
      <c r="R39" s="159">
        <f>SUM(R29:R38)</f>
        <v>0</v>
      </c>
      <c r="S39" s="159">
        <f>SUM(S29:S38)</f>
        <v>0</v>
      </c>
      <c r="T39" s="157"/>
      <c r="U39" s="158" t="s">
        <v>165</v>
      </c>
      <c r="V39" s="159">
        <f>SUM(V29:V38)</f>
        <v>4800</v>
      </c>
      <c r="W39" s="159">
        <f>SUM(W29:W38)</f>
        <v>0</v>
      </c>
      <c r="X39" s="159">
        <f>SUM(X29:X38)</f>
        <v>0</v>
      </c>
      <c r="Y39" s="159">
        <f>SUM(Y29:Y38)</f>
        <v>0</v>
      </c>
      <c r="Z39" s="157"/>
      <c r="AA39" s="158" t="s">
        <v>165</v>
      </c>
      <c r="AB39" s="159">
        <f>SUM(AB29:AB38)</f>
        <v>12700</v>
      </c>
      <c r="AC39" s="159">
        <f>SUM(AC29:AC38)</f>
        <v>0</v>
      </c>
      <c r="AD39" s="159">
        <f>SUM(AD29:AD38)</f>
        <v>550</v>
      </c>
      <c r="AE39" s="233">
        <f>SUM(AE29:AE38)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8" t="s">
        <v>216</v>
      </c>
      <c r="C41" s="399"/>
      <c r="D41" s="399"/>
      <c r="E41" s="399"/>
      <c r="F41" s="399"/>
      <c r="G41" s="400"/>
      <c r="H41" s="398" t="s">
        <v>216</v>
      </c>
      <c r="I41" s="399"/>
      <c r="J41" s="399"/>
      <c r="K41" s="399"/>
      <c r="L41" s="399"/>
      <c r="M41" s="400"/>
      <c r="N41" s="398" t="s">
        <v>216</v>
      </c>
      <c r="O41" s="399"/>
      <c r="P41" s="399"/>
      <c r="Q41" s="399"/>
      <c r="R41" s="399"/>
      <c r="S41" s="400"/>
      <c r="T41" s="398" t="s">
        <v>216</v>
      </c>
      <c r="U41" s="399"/>
      <c r="V41" s="399"/>
      <c r="W41" s="399"/>
      <c r="X41" s="399"/>
      <c r="Y41" s="400"/>
      <c r="Z41" s="398" t="s">
        <v>216</v>
      </c>
      <c r="AA41" s="399"/>
      <c r="AB41" s="399"/>
      <c r="AC41" s="399"/>
      <c r="AD41" s="399"/>
      <c r="AE41" s="400"/>
      <c r="AF41" s="150"/>
    </row>
    <row r="42" spans="2:32" s="126" customFormat="1" ht="15" customHeight="1">
      <c r="B42" s="433"/>
      <c r="C42" s="434"/>
      <c r="D42" s="434"/>
      <c r="E42" s="434"/>
      <c r="F42" s="434"/>
      <c r="G42" s="435"/>
      <c r="H42" s="433"/>
      <c r="I42" s="434"/>
      <c r="J42" s="434"/>
      <c r="K42" s="434"/>
      <c r="L42" s="434"/>
      <c r="M42" s="435"/>
      <c r="N42" s="433"/>
      <c r="O42" s="434"/>
      <c r="P42" s="434"/>
      <c r="Q42" s="434"/>
      <c r="R42" s="434"/>
      <c r="S42" s="435"/>
      <c r="T42" s="433"/>
      <c r="U42" s="434"/>
      <c r="V42" s="434"/>
      <c r="W42" s="434"/>
      <c r="X42" s="434"/>
      <c r="Y42" s="435"/>
      <c r="Z42" s="433"/>
      <c r="AA42" s="434"/>
      <c r="AB42" s="434"/>
      <c r="AC42" s="434"/>
      <c r="AD42" s="434"/>
      <c r="AE42" s="435"/>
      <c r="AF42" s="17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3:G43"/>
    <mergeCell ref="H43:M43"/>
    <mergeCell ref="N43:S43"/>
    <mergeCell ref="T43:Y43"/>
    <mergeCell ref="Z43:AE43"/>
    <mergeCell ref="B41:G41"/>
    <mergeCell ref="H41:M41"/>
    <mergeCell ref="N41:S41"/>
    <mergeCell ref="T41:Y41"/>
    <mergeCell ref="Z41:AE41"/>
    <mergeCell ref="B42:G42"/>
    <mergeCell ref="H42:M42"/>
    <mergeCell ref="N42:S42"/>
    <mergeCell ref="T42:Y42"/>
    <mergeCell ref="Z42:AE42"/>
    <mergeCell ref="AA27:AA28"/>
    <mergeCell ref="AB27:AC27"/>
    <mergeCell ref="AD27:AE27"/>
    <mergeCell ref="B40:D40"/>
    <mergeCell ref="H40:I40"/>
    <mergeCell ref="J40:K40"/>
    <mergeCell ref="L40:M40"/>
    <mergeCell ref="P40:Q40"/>
    <mergeCell ref="R40:S40"/>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V11" sqref="V1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4</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691</v>
      </c>
      <c r="C5" s="401"/>
      <c r="D5" s="401"/>
      <c r="E5" s="113"/>
      <c r="F5" s="113"/>
      <c r="G5" s="113"/>
      <c r="H5" s="393" t="s">
        <v>152</v>
      </c>
      <c r="I5" s="393"/>
      <c r="J5" s="402">
        <f>D24+P24+J24+V24+AB24</f>
        <v>47100</v>
      </c>
      <c r="K5" s="402"/>
      <c r="L5" s="387">
        <f>F24+L24+R24+X24+AD24</f>
        <v>2200</v>
      </c>
      <c r="M5" s="387"/>
      <c r="N5" s="121"/>
      <c r="O5" s="113" t="s">
        <v>153</v>
      </c>
      <c r="P5" s="402">
        <f>E24+K24+Q24+W24+AC24</f>
        <v>0</v>
      </c>
      <c r="Q5" s="402"/>
      <c r="R5" s="387">
        <f>G24+M24+S24+Y24+AE24</f>
        <v>0</v>
      </c>
      <c r="S5" s="387"/>
      <c r="T5" s="121"/>
      <c r="U5" s="393" t="s">
        <v>177</v>
      </c>
      <c r="V5" s="393"/>
      <c r="W5" s="394">
        <f>P5+P25+P45+R5+R25+R45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286</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442</v>
      </c>
      <c r="D9" s="134">
        <v>450</v>
      </c>
      <c r="E9" s="135"/>
      <c r="F9" s="134">
        <v>50</v>
      </c>
      <c r="G9" s="136"/>
      <c r="H9" s="132" t="s">
        <v>0</v>
      </c>
      <c r="I9" s="133"/>
      <c r="J9" s="134"/>
      <c r="K9" s="135"/>
      <c r="L9" s="134"/>
      <c r="M9" s="134"/>
      <c r="N9" s="205" t="s">
        <v>0</v>
      </c>
      <c r="O9" s="225" t="s">
        <v>443</v>
      </c>
      <c r="P9" s="135"/>
      <c r="Q9" s="135"/>
      <c r="R9" s="226"/>
      <c r="S9" s="135"/>
      <c r="T9" s="132" t="s">
        <v>0</v>
      </c>
      <c r="U9" s="133" t="s">
        <v>444</v>
      </c>
      <c r="V9" s="134">
        <v>4100</v>
      </c>
      <c r="W9" s="135"/>
      <c r="X9" s="137"/>
      <c r="Y9" s="241"/>
      <c r="Z9" s="132" t="s">
        <v>0</v>
      </c>
      <c r="AA9" s="201" t="s">
        <v>1279</v>
      </c>
      <c r="AB9" s="137">
        <v>6900</v>
      </c>
      <c r="AC9" s="135"/>
      <c r="AD9" s="137"/>
      <c r="AE9" s="193"/>
      <c r="AF9" s="215"/>
    </row>
    <row r="10" spans="2:32" s="120" customFormat="1" ht="15" customHeight="1">
      <c r="B10" s="139" t="s">
        <v>161</v>
      </c>
      <c r="C10" s="140" t="s">
        <v>1292</v>
      </c>
      <c r="D10" s="141">
        <v>2300</v>
      </c>
      <c r="E10" s="142"/>
      <c r="F10" s="141">
        <v>400</v>
      </c>
      <c r="G10" s="143"/>
      <c r="H10" s="139" t="s">
        <v>161</v>
      </c>
      <c r="I10" s="140" t="s">
        <v>445</v>
      </c>
      <c r="J10" s="141">
        <v>1650</v>
      </c>
      <c r="K10" s="142"/>
      <c r="L10" s="141"/>
      <c r="M10" s="141"/>
      <c r="N10" s="206" t="s">
        <v>161</v>
      </c>
      <c r="O10" s="227" t="s">
        <v>669</v>
      </c>
      <c r="P10" s="142"/>
      <c r="Q10" s="142"/>
      <c r="R10" s="228"/>
      <c r="S10" s="142"/>
      <c r="T10" s="139" t="s">
        <v>161</v>
      </c>
      <c r="U10" s="145" t="s">
        <v>446</v>
      </c>
      <c r="V10" s="141">
        <v>1800</v>
      </c>
      <c r="W10" s="142"/>
      <c r="X10" s="144"/>
      <c r="Y10" s="242"/>
      <c r="Z10" s="139" t="s">
        <v>161</v>
      </c>
      <c r="AA10" s="202" t="s">
        <v>1278</v>
      </c>
      <c r="AB10" s="260" t="s">
        <v>1277</v>
      </c>
      <c r="AC10" s="142"/>
      <c r="AD10" s="141"/>
      <c r="AE10" s="195"/>
      <c r="AF10" s="215"/>
    </row>
    <row r="11" spans="2:32" s="120" customFormat="1" ht="15" customHeight="1">
      <c r="B11" s="139" t="s">
        <v>162</v>
      </c>
      <c r="C11" s="140" t="s">
        <v>447</v>
      </c>
      <c r="D11" s="141">
        <v>2900</v>
      </c>
      <c r="E11" s="142"/>
      <c r="F11" s="141">
        <v>500</v>
      </c>
      <c r="G11" s="143"/>
      <c r="H11" s="139" t="s">
        <v>162</v>
      </c>
      <c r="I11" s="140"/>
      <c r="J11" s="141"/>
      <c r="K11" s="142"/>
      <c r="L11" s="141"/>
      <c r="M11" s="141"/>
      <c r="N11" s="206" t="s">
        <v>162</v>
      </c>
      <c r="O11" s="227" t="s">
        <v>670</v>
      </c>
      <c r="P11" s="142"/>
      <c r="Q11" s="142"/>
      <c r="R11" s="228"/>
      <c r="S11" s="142"/>
      <c r="T11" s="139" t="s">
        <v>162</v>
      </c>
      <c r="U11" s="140" t="s">
        <v>674</v>
      </c>
      <c r="V11" s="141" t="s">
        <v>675</v>
      </c>
      <c r="W11" s="142"/>
      <c r="X11" s="144"/>
      <c r="Y11" s="242"/>
      <c r="Z11" s="139" t="s">
        <v>162</v>
      </c>
      <c r="AA11" s="202" t="s">
        <v>448</v>
      </c>
      <c r="AB11" s="144">
        <v>3000</v>
      </c>
      <c r="AC11" s="142"/>
      <c r="AD11" s="141"/>
      <c r="AE11" s="195"/>
      <c r="AF11" s="215"/>
    </row>
    <row r="12" spans="2:32" s="120" customFormat="1" ht="15" customHeight="1">
      <c r="B12" s="139" t="s">
        <v>163</v>
      </c>
      <c r="C12" s="140" t="s">
        <v>665</v>
      </c>
      <c r="D12" s="141">
        <v>250</v>
      </c>
      <c r="E12" s="142"/>
      <c r="F12" s="141">
        <v>350</v>
      </c>
      <c r="G12" s="143"/>
      <c r="H12" s="139" t="s">
        <v>163</v>
      </c>
      <c r="I12" s="145" t="s">
        <v>667</v>
      </c>
      <c r="J12" s="149" t="s">
        <v>553</v>
      </c>
      <c r="K12" s="142"/>
      <c r="L12" s="141"/>
      <c r="M12" s="141"/>
      <c r="N12" s="206" t="s">
        <v>163</v>
      </c>
      <c r="O12" s="227" t="s">
        <v>449</v>
      </c>
      <c r="P12" s="142"/>
      <c r="Q12" s="142"/>
      <c r="R12" s="228"/>
      <c r="S12" s="142"/>
      <c r="T12" s="139" t="s">
        <v>163</v>
      </c>
      <c r="U12" s="140" t="s">
        <v>676</v>
      </c>
      <c r="V12" s="141" t="s">
        <v>553</v>
      </c>
      <c r="W12" s="142"/>
      <c r="X12" s="141"/>
      <c r="Y12" s="242"/>
      <c r="Z12" s="139" t="s">
        <v>163</v>
      </c>
      <c r="AA12" s="202"/>
      <c r="AB12" s="144"/>
      <c r="AC12" s="142"/>
      <c r="AD12" s="141"/>
      <c r="AE12" s="195"/>
      <c r="AF12" s="215"/>
    </row>
    <row r="13" spans="2:32" s="120" customFormat="1" ht="15" customHeight="1">
      <c r="B13" s="139" t="s">
        <v>164</v>
      </c>
      <c r="C13" s="140" t="s">
        <v>450</v>
      </c>
      <c r="D13" s="141">
        <v>800</v>
      </c>
      <c r="E13" s="146"/>
      <c r="F13" s="147">
        <v>200</v>
      </c>
      <c r="G13" s="143"/>
      <c r="H13" s="139" t="s">
        <v>164</v>
      </c>
      <c r="I13" s="140"/>
      <c r="J13" s="141"/>
      <c r="K13" s="146"/>
      <c r="L13" s="147"/>
      <c r="M13" s="147"/>
      <c r="N13" s="206" t="s">
        <v>164</v>
      </c>
      <c r="O13" s="227"/>
      <c r="P13" s="142"/>
      <c r="Q13" s="146"/>
      <c r="R13" s="228"/>
      <c r="S13" s="146"/>
      <c r="T13" s="139" t="s">
        <v>164</v>
      </c>
      <c r="U13" s="140" t="s">
        <v>451</v>
      </c>
      <c r="V13" s="141">
        <v>3000</v>
      </c>
      <c r="W13" s="146"/>
      <c r="X13" s="144">
        <v>300</v>
      </c>
      <c r="Y13" s="243"/>
      <c r="Z13" s="139" t="s">
        <v>164</v>
      </c>
      <c r="AA13" s="202"/>
      <c r="AB13" s="144"/>
      <c r="AC13" s="146"/>
      <c r="AD13" s="147"/>
      <c r="AE13" s="197"/>
      <c r="AF13" s="215"/>
    </row>
    <row r="14" spans="2:32" s="120" customFormat="1" ht="15" customHeight="1">
      <c r="B14" s="139" t="s">
        <v>167</v>
      </c>
      <c r="C14" s="140" t="s">
        <v>451</v>
      </c>
      <c r="D14" s="141">
        <v>1650</v>
      </c>
      <c r="E14" s="142"/>
      <c r="F14" s="141">
        <v>400</v>
      </c>
      <c r="G14" s="143"/>
      <c r="H14" s="139" t="s">
        <v>167</v>
      </c>
      <c r="I14" s="140" t="s">
        <v>1022</v>
      </c>
      <c r="J14" s="141" t="s">
        <v>1023</v>
      </c>
      <c r="K14" s="142"/>
      <c r="L14" s="141"/>
      <c r="M14" s="141"/>
      <c r="N14" s="206" t="s">
        <v>167</v>
      </c>
      <c r="O14" s="227" t="s">
        <v>452</v>
      </c>
      <c r="P14" s="142"/>
      <c r="Q14" s="142"/>
      <c r="R14" s="228"/>
      <c r="S14" s="142"/>
      <c r="T14" s="139" t="s">
        <v>167</v>
      </c>
      <c r="U14" s="140" t="s">
        <v>677</v>
      </c>
      <c r="V14" s="141" t="s">
        <v>678</v>
      </c>
      <c r="W14" s="142"/>
      <c r="X14" s="144"/>
      <c r="Y14" s="242"/>
      <c r="Z14" s="139" t="s">
        <v>167</v>
      </c>
      <c r="AA14" s="202" t="s">
        <v>1334</v>
      </c>
      <c r="AB14" s="144">
        <v>4500</v>
      </c>
      <c r="AC14" s="142"/>
      <c r="AD14" s="144"/>
      <c r="AE14" s="195"/>
      <c r="AF14" s="215"/>
    </row>
    <row r="15" spans="2:32" s="120" customFormat="1" ht="15" customHeight="1">
      <c r="B15" s="139" t="s">
        <v>168</v>
      </c>
      <c r="C15" s="140" t="s">
        <v>666</v>
      </c>
      <c r="D15" s="141" t="s">
        <v>251</v>
      </c>
      <c r="E15" s="142"/>
      <c r="F15" s="141"/>
      <c r="G15" s="148"/>
      <c r="H15" s="139" t="s">
        <v>168</v>
      </c>
      <c r="I15" s="140" t="s">
        <v>668</v>
      </c>
      <c r="J15" s="141" t="s">
        <v>553</v>
      </c>
      <c r="K15" s="142"/>
      <c r="L15" s="141"/>
      <c r="M15" s="141"/>
      <c r="N15" s="206" t="s">
        <v>168</v>
      </c>
      <c r="O15" s="227" t="s">
        <v>671</v>
      </c>
      <c r="P15" s="142"/>
      <c r="Q15" s="142"/>
      <c r="R15" s="228"/>
      <c r="S15" s="142"/>
      <c r="T15" s="139" t="s">
        <v>168</v>
      </c>
      <c r="U15" s="140" t="s">
        <v>679</v>
      </c>
      <c r="V15" s="141" t="s">
        <v>680</v>
      </c>
      <c r="W15" s="142"/>
      <c r="X15" s="144"/>
      <c r="Y15" s="242"/>
      <c r="Z15" s="139" t="s">
        <v>168</v>
      </c>
      <c r="AA15" s="140" t="s">
        <v>1340</v>
      </c>
      <c r="AB15" s="141">
        <v>2450</v>
      </c>
      <c r="AC15" s="142"/>
      <c r="AD15" s="144"/>
      <c r="AE15" s="195"/>
      <c r="AF15" s="215"/>
    </row>
    <row r="16" spans="2:32" s="120" customFormat="1" ht="15" customHeight="1">
      <c r="B16" s="179" t="s">
        <v>200</v>
      </c>
      <c r="C16" s="180"/>
      <c r="D16" s="181"/>
      <c r="E16" s="182"/>
      <c r="F16" s="183"/>
      <c r="G16" s="184"/>
      <c r="H16" s="179" t="s">
        <v>200</v>
      </c>
      <c r="I16" s="180" t="s">
        <v>451</v>
      </c>
      <c r="J16" s="181">
        <v>2000</v>
      </c>
      <c r="K16" s="182"/>
      <c r="L16" s="183"/>
      <c r="M16" s="181"/>
      <c r="N16" s="207" t="s">
        <v>200</v>
      </c>
      <c r="O16" s="261" t="s">
        <v>672</v>
      </c>
      <c r="P16" s="182"/>
      <c r="Q16" s="182"/>
      <c r="R16" s="249"/>
      <c r="S16" s="182"/>
      <c r="T16" s="179" t="s">
        <v>200</v>
      </c>
      <c r="U16" s="180" t="s">
        <v>681</v>
      </c>
      <c r="V16" s="181" t="s">
        <v>223</v>
      </c>
      <c r="W16" s="182"/>
      <c r="X16" s="183"/>
      <c r="Y16" s="244"/>
      <c r="Z16" s="179" t="s">
        <v>200</v>
      </c>
      <c r="AA16" s="180" t="s">
        <v>453</v>
      </c>
      <c r="AB16" s="181">
        <v>1900</v>
      </c>
      <c r="AC16" s="182"/>
      <c r="AD16" s="183"/>
      <c r="AE16" s="258"/>
      <c r="AF16" s="215"/>
    </row>
    <row r="17" spans="2:32" s="120" customFormat="1" ht="15" customHeight="1">
      <c r="B17" s="208" t="s">
        <v>201</v>
      </c>
      <c r="C17" s="140"/>
      <c r="D17" s="141"/>
      <c r="E17" s="142"/>
      <c r="F17" s="144"/>
      <c r="G17" s="148"/>
      <c r="H17" s="208" t="s">
        <v>201</v>
      </c>
      <c r="I17" s="140" t="s">
        <v>454</v>
      </c>
      <c r="J17" s="141">
        <v>750</v>
      </c>
      <c r="K17" s="142"/>
      <c r="L17" s="144"/>
      <c r="M17" s="189"/>
      <c r="N17" s="209" t="s">
        <v>201</v>
      </c>
      <c r="O17" s="227" t="s">
        <v>673</v>
      </c>
      <c r="P17" s="142"/>
      <c r="Q17" s="142"/>
      <c r="R17" s="228"/>
      <c r="S17" s="148"/>
      <c r="T17" s="208" t="s">
        <v>201</v>
      </c>
      <c r="U17" s="140" t="s">
        <v>455</v>
      </c>
      <c r="V17" s="141">
        <v>3950</v>
      </c>
      <c r="W17" s="142"/>
      <c r="X17" s="144"/>
      <c r="Y17" s="148"/>
      <c r="Z17" s="208" t="s">
        <v>201</v>
      </c>
      <c r="AA17" s="140" t="s">
        <v>456</v>
      </c>
      <c r="AB17" s="260" t="s">
        <v>1277</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682</v>
      </c>
      <c r="V18" s="141" t="s">
        <v>553</v>
      </c>
      <c r="W18" s="142"/>
      <c r="X18" s="144"/>
      <c r="Y18" s="148"/>
      <c r="Z18" s="208" t="s">
        <v>145</v>
      </c>
      <c r="AA18" s="140" t="s">
        <v>457</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458</v>
      </c>
      <c r="V19" s="141">
        <v>1600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683</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1010</v>
      </c>
      <c r="C22" s="140"/>
      <c r="D22" s="141"/>
      <c r="E22" s="142"/>
      <c r="F22" s="144"/>
      <c r="G22" s="148"/>
      <c r="H22" s="208" t="s">
        <v>1010</v>
      </c>
      <c r="I22" s="140"/>
      <c r="J22" s="141"/>
      <c r="K22" s="142"/>
      <c r="L22" s="144"/>
      <c r="M22" s="189"/>
      <c r="N22" s="209" t="s">
        <v>1010</v>
      </c>
      <c r="O22" s="229"/>
      <c r="P22" s="142"/>
      <c r="Q22" s="142"/>
      <c r="R22" s="228"/>
      <c r="S22" s="148"/>
      <c r="T22" s="208" t="s">
        <v>1010</v>
      </c>
      <c r="U22" s="140"/>
      <c r="V22" s="141"/>
      <c r="W22" s="142"/>
      <c r="X22" s="144"/>
      <c r="Y22" s="148"/>
      <c r="Z22" s="208" t="s">
        <v>1010</v>
      </c>
      <c r="AA22" s="140"/>
      <c r="AB22" s="141"/>
      <c r="AC22" s="142"/>
      <c r="AD22" s="144"/>
      <c r="AE22" s="189"/>
      <c r="AF22" s="150"/>
    </row>
    <row r="23" spans="2:32" s="131" customFormat="1" ht="15" customHeight="1">
      <c r="B23" s="151" t="s">
        <v>1011</v>
      </c>
      <c r="C23" s="152"/>
      <c r="D23" s="153"/>
      <c r="E23" s="154"/>
      <c r="F23" s="155"/>
      <c r="G23" s="185"/>
      <c r="H23" s="151" t="s">
        <v>1011</v>
      </c>
      <c r="I23" s="152"/>
      <c r="J23" s="153"/>
      <c r="K23" s="154"/>
      <c r="L23" s="155"/>
      <c r="M23" s="191"/>
      <c r="N23" s="210" t="s">
        <v>1011</v>
      </c>
      <c r="O23" s="231"/>
      <c r="P23" s="154"/>
      <c r="Q23" s="154"/>
      <c r="R23" s="232"/>
      <c r="S23" s="185"/>
      <c r="T23" s="151" t="s">
        <v>1011</v>
      </c>
      <c r="U23" s="152"/>
      <c r="V23" s="153"/>
      <c r="W23" s="154"/>
      <c r="X23" s="155"/>
      <c r="Y23" s="185"/>
      <c r="Z23" s="151" t="s">
        <v>1011</v>
      </c>
      <c r="AA23" s="152"/>
      <c r="AB23" s="153"/>
      <c r="AC23" s="154"/>
      <c r="AD23" s="155"/>
      <c r="AE23" s="191"/>
      <c r="AF23" s="150"/>
    </row>
    <row r="24" spans="1:32" s="120" customFormat="1" ht="13.5" customHeight="1">
      <c r="A24" s="128"/>
      <c r="B24" s="157"/>
      <c r="C24" s="158" t="s">
        <v>165</v>
      </c>
      <c r="D24" s="203">
        <f>SUM(D9:D23)</f>
        <v>8350</v>
      </c>
      <c r="E24" s="203">
        <f>SUM(E9:E23)</f>
        <v>0</v>
      </c>
      <c r="F24" s="203">
        <f>SUM(F9:F23)</f>
        <v>1900</v>
      </c>
      <c r="G24" s="204">
        <f>SUM(G9:G23)</f>
        <v>0</v>
      </c>
      <c r="H24" s="157"/>
      <c r="I24" s="158" t="s">
        <v>165</v>
      </c>
      <c r="J24" s="203">
        <f>SUM(J9:J23)</f>
        <v>4400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14450</v>
      </c>
      <c r="W24" s="203">
        <f>SUM(W9:W23)</f>
        <v>0</v>
      </c>
      <c r="X24" s="203">
        <f>SUM(X9:X23)</f>
        <v>300</v>
      </c>
      <c r="Y24" s="204">
        <f>SUM(Y9:Y23)</f>
        <v>0</v>
      </c>
      <c r="Z24" s="157"/>
      <c r="AA24" s="158" t="s">
        <v>165</v>
      </c>
      <c r="AB24" s="203">
        <f>SUM(AB9:AB23)</f>
        <v>19900</v>
      </c>
      <c r="AC24" s="203">
        <f>SUM(AC9:AC23)</f>
        <v>0</v>
      </c>
      <c r="AD24" s="203">
        <f>SUM(AD9:AD23)</f>
        <v>0</v>
      </c>
      <c r="AE24" s="204">
        <f>SUM(AE9:AE23)</f>
        <v>0</v>
      </c>
      <c r="AF24" s="215"/>
    </row>
    <row r="25" spans="2:31" ht="18" customHeight="1">
      <c r="B25" s="401" t="s">
        <v>692</v>
      </c>
      <c r="C25" s="401"/>
      <c r="D25" s="401"/>
      <c r="E25" s="113"/>
      <c r="F25" s="113"/>
      <c r="G25" s="113"/>
      <c r="H25" s="393" t="s">
        <v>152</v>
      </c>
      <c r="I25" s="393"/>
      <c r="J25" s="402">
        <f>D44+J44+P44+V44+AB44</f>
        <v>16650</v>
      </c>
      <c r="K25" s="402"/>
      <c r="L25" s="387">
        <f>F44+L44+R44+X44+AD44</f>
        <v>400</v>
      </c>
      <c r="M25" s="387"/>
      <c r="N25" s="121"/>
      <c r="O25" s="113" t="s">
        <v>153</v>
      </c>
      <c r="P25" s="402">
        <f>E44+K44+Q44+W44+AC44</f>
        <v>0</v>
      </c>
      <c r="Q25" s="402"/>
      <c r="R25" s="387">
        <f>G44+M44+S44+Y44</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286</v>
      </c>
      <c r="AA26" s="399"/>
      <c r="AB26" s="399"/>
      <c r="AC26" s="399"/>
      <c r="AD26" s="399"/>
      <c r="AE26" s="400"/>
      <c r="AF26" s="138"/>
    </row>
    <row r="27" spans="2:32" s="126" customFormat="1" ht="15" customHeight="1">
      <c r="B27" s="444"/>
      <c r="C27" s="446" t="s">
        <v>606</v>
      </c>
      <c r="D27" s="407" t="s">
        <v>199</v>
      </c>
      <c r="E27" s="448"/>
      <c r="F27" s="407" t="s">
        <v>160</v>
      </c>
      <c r="G27" s="449"/>
      <c r="H27" s="444"/>
      <c r="I27" s="446" t="s">
        <v>606</v>
      </c>
      <c r="J27" s="407" t="s">
        <v>199</v>
      </c>
      <c r="K27" s="448"/>
      <c r="L27" s="407" t="s">
        <v>160</v>
      </c>
      <c r="M27" s="449"/>
      <c r="N27" s="444"/>
      <c r="O27" s="446" t="s">
        <v>606</v>
      </c>
      <c r="P27" s="407" t="s">
        <v>199</v>
      </c>
      <c r="Q27" s="448"/>
      <c r="R27" s="407" t="s">
        <v>160</v>
      </c>
      <c r="S27" s="449"/>
      <c r="T27" s="444"/>
      <c r="U27" s="446" t="s">
        <v>606</v>
      </c>
      <c r="V27" s="407" t="s">
        <v>199</v>
      </c>
      <c r="W27" s="448"/>
      <c r="X27" s="407" t="s">
        <v>160</v>
      </c>
      <c r="Y27" s="449"/>
      <c r="Z27" s="444"/>
      <c r="AA27" s="446" t="s">
        <v>606</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1030</v>
      </c>
      <c r="J29" s="223" t="s">
        <v>1031</v>
      </c>
      <c r="K29" s="135"/>
      <c r="L29" s="137"/>
      <c r="M29" s="134"/>
      <c r="N29" s="132" t="s">
        <v>0</v>
      </c>
      <c r="O29" s="133" t="s">
        <v>1409</v>
      </c>
      <c r="P29" s="134" t="s">
        <v>1355</v>
      </c>
      <c r="Q29" s="135"/>
      <c r="R29" s="137"/>
      <c r="S29" s="134"/>
      <c r="T29" s="132" t="s">
        <v>0</v>
      </c>
      <c r="U29" s="133" t="s">
        <v>459</v>
      </c>
      <c r="V29" s="134">
        <v>1100</v>
      </c>
      <c r="W29" s="135"/>
      <c r="X29" s="134"/>
      <c r="Y29" s="134"/>
      <c r="Z29" s="132" t="s">
        <v>0</v>
      </c>
      <c r="AA29" s="201" t="s">
        <v>1032</v>
      </c>
      <c r="AB29" s="137">
        <v>2450</v>
      </c>
      <c r="AC29" s="135"/>
      <c r="AD29" s="137"/>
      <c r="AE29" s="193"/>
      <c r="AF29" s="176"/>
    </row>
    <row r="30" spans="2:32" s="120" customFormat="1" ht="15" customHeight="1">
      <c r="B30" s="139" t="s">
        <v>161</v>
      </c>
      <c r="C30" s="140"/>
      <c r="D30" s="141"/>
      <c r="E30" s="142"/>
      <c r="F30" s="141"/>
      <c r="G30" s="142"/>
      <c r="H30" s="139" t="s">
        <v>161</v>
      </c>
      <c r="I30" s="140" t="s">
        <v>689</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1404</v>
      </c>
      <c r="D31" s="141">
        <v>2700</v>
      </c>
      <c r="E31" s="142"/>
      <c r="F31" s="141">
        <v>400</v>
      </c>
      <c r="G31" s="142"/>
      <c r="H31" s="139" t="s">
        <v>162</v>
      </c>
      <c r="I31" s="140" t="s">
        <v>690</v>
      </c>
      <c r="J31" s="149" t="s">
        <v>249</v>
      </c>
      <c r="K31" s="142"/>
      <c r="L31" s="141"/>
      <c r="M31" s="141"/>
      <c r="N31" s="139" t="s">
        <v>162</v>
      </c>
      <c r="O31" s="177" t="s">
        <v>684</v>
      </c>
      <c r="P31" s="141"/>
      <c r="Q31" s="142"/>
      <c r="R31" s="144"/>
      <c r="S31" s="141"/>
      <c r="T31" s="139" t="s">
        <v>162</v>
      </c>
      <c r="U31" s="140" t="s">
        <v>1186</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1406</v>
      </c>
      <c r="AB32" s="260">
        <v>3400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460</v>
      </c>
      <c r="P33" s="141"/>
      <c r="Q33" s="146"/>
      <c r="R33" s="144"/>
      <c r="S33" s="147"/>
      <c r="T33" s="139" t="s">
        <v>164</v>
      </c>
      <c r="U33" s="140"/>
      <c r="V33" s="141"/>
      <c r="W33" s="146"/>
      <c r="X33" s="147"/>
      <c r="Y33" s="147"/>
      <c r="Z33" s="139" t="s">
        <v>164</v>
      </c>
      <c r="AA33" s="202" t="s">
        <v>1407</v>
      </c>
      <c r="AB33" s="260">
        <v>1350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685</v>
      </c>
      <c r="P34" s="141"/>
      <c r="Q34" s="142"/>
      <c r="R34" s="144"/>
      <c r="S34" s="141"/>
      <c r="T34" s="139" t="s">
        <v>167</v>
      </c>
      <c r="U34" s="140" t="s">
        <v>461</v>
      </c>
      <c r="V34" s="141">
        <v>1550</v>
      </c>
      <c r="W34" s="142"/>
      <c r="X34" s="141"/>
      <c r="Y34" s="141"/>
      <c r="Z34" s="139" t="s">
        <v>167</v>
      </c>
      <c r="AA34" s="202" t="s">
        <v>688</v>
      </c>
      <c r="AB34" s="144">
        <v>1150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686</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1268</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687</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1010</v>
      </c>
      <c r="C42" s="140"/>
      <c r="D42" s="141"/>
      <c r="E42" s="142"/>
      <c r="F42" s="144"/>
      <c r="G42" s="148"/>
      <c r="H42" s="208" t="s">
        <v>1010</v>
      </c>
      <c r="I42" s="140"/>
      <c r="J42" s="141"/>
      <c r="K42" s="142"/>
      <c r="L42" s="144"/>
      <c r="M42" s="189"/>
      <c r="N42" s="208" t="s">
        <v>1010</v>
      </c>
      <c r="O42" s="140"/>
      <c r="P42" s="141"/>
      <c r="Q42" s="142"/>
      <c r="R42" s="144"/>
      <c r="S42" s="189"/>
      <c r="T42" s="208" t="s">
        <v>1010</v>
      </c>
      <c r="U42" s="140"/>
      <c r="V42" s="141"/>
      <c r="W42" s="142"/>
      <c r="X42" s="144"/>
      <c r="Y42" s="189"/>
      <c r="Z42" s="208" t="s">
        <v>1010</v>
      </c>
      <c r="AA42" s="140"/>
      <c r="AB42" s="141"/>
      <c r="AC42" s="142"/>
      <c r="AD42" s="144"/>
      <c r="AE42" s="189"/>
      <c r="AF42" s="150"/>
    </row>
    <row r="43" spans="2:32" s="131" customFormat="1" ht="15" customHeight="1">
      <c r="B43" s="151" t="s">
        <v>1011</v>
      </c>
      <c r="C43" s="152"/>
      <c r="D43" s="153"/>
      <c r="E43" s="154"/>
      <c r="F43" s="155"/>
      <c r="G43" s="185"/>
      <c r="H43" s="151" t="s">
        <v>1011</v>
      </c>
      <c r="I43" s="152"/>
      <c r="J43" s="153"/>
      <c r="K43" s="154"/>
      <c r="L43" s="155"/>
      <c r="M43" s="191"/>
      <c r="N43" s="151" t="s">
        <v>1011</v>
      </c>
      <c r="O43" s="152"/>
      <c r="P43" s="153"/>
      <c r="Q43" s="154"/>
      <c r="R43" s="155"/>
      <c r="S43" s="191"/>
      <c r="T43" s="151" t="s">
        <v>1011</v>
      </c>
      <c r="U43" s="152"/>
      <c r="V43" s="153"/>
      <c r="W43" s="154"/>
      <c r="X43" s="155"/>
      <c r="Y43" s="191"/>
      <c r="Z43" s="151" t="s">
        <v>1011</v>
      </c>
      <c r="AA43" s="152"/>
      <c r="AB43" s="153"/>
      <c r="AC43" s="154"/>
      <c r="AD43" s="155"/>
      <c r="AE43" s="191"/>
      <c r="AF43" s="150"/>
    </row>
    <row r="44" spans="1:32" s="120" customFormat="1" ht="13.5" customHeight="1">
      <c r="A44" s="128"/>
      <c r="B44" s="157"/>
      <c r="C44" s="158" t="s">
        <v>165</v>
      </c>
      <c r="D44" s="203">
        <f>SUM(D29:D43)</f>
        <v>2700</v>
      </c>
      <c r="E44" s="203">
        <f>SUM(E29:E43)</f>
        <v>0</v>
      </c>
      <c r="F44" s="203">
        <f>SUM(F29:F43)</f>
        <v>400</v>
      </c>
      <c r="G44" s="204">
        <f>SUM(G29:G43)</f>
        <v>0</v>
      </c>
      <c r="H44" s="157"/>
      <c r="I44" s="158" t="s">
        <v>165</v>
      </c>
      <c r="J44" s="203">
        <f>SUM(J29:J43)</f>
        <v>0</v>
      </c>
      <c r="K44" s="203">
        <f>SUM(K29:K43)</f>
        <v>0</v>
      </c>
      <c r="L44" s="203">
        <f>SUM(L29:L43)</f>
        <v>0</v>
      </c>
      <c r="M44" s="204">
        <f>SUM(M29:M43)</f>
        <v>0</v>
      </c>
      <c r="N44" s="157"/>
      <c r="O44" s="158" t="s">
        <v>165</v>
      </c>
      <c r="P44" s="203">
        <f>SUM(P29:P43)</f>
        <v>0</v>
      </c>
      <c r="Q44" s="203">
        <f>SUM(Q29:Q43)</f>
        <v>0</v>
      </c>
      <c r="R44" s="203">
        <f>SUM(R29:R43)</f>
        <v>0</v>
      </c>
      <c r="S44" s="204">
        <f>SUM(S29:S43)</f>
        <v>0</v>
      </c>
      <c r="T44" s="157"/>
      <c r="U44" s="158" t="s">
        <v>165</v>
      </c>
      <c r="V44" s="203">
        <f>SUM(V29:V43)</f>
        <v>5600</v>
      </c>
      <c r="W44" s="203">
        <f>SUM(W29:W43)</f>
        <v>0</v>
      </c>
      <c r="X44" s="203">
        <f>SUM(X29:X43)</f>
        <v>0</v>
      </c>
      <c r="Y44" s="204">
        <f>SUM(Y29:Y43)</f>
        <v>0</v>
      </c>
      <c r="Z44" s="157"/>
      <c r="AA44" s="158" t="s">
        <v>165</v>
      </c>
      <c r="AB44" s="203">
        <f>SUM(AB29:AB43)</f>
        <v>8350</v>
      </c>
      <c r="AC44" s="203">
        <f>SUM(AC29:AC43)</f>
        <v>0</v>
      </c>
      <c r="AD44" s="203">
        <f>SUM(AD29:AD43)</f>
        <v>0</v>
      </c>
      <c r="AE44" s="204">
        <f>SUM(AE29:AE43)</f>
        <v>0</v>
      </c>
      <c r="AF44" s="176"/>
    </row>
    <row r="45" spans="2:31" ht="18" customHeight="1">
      <c r="B45" s="468"/>
      <c r="C45" s="468"/>
      <c r="D45" s="468"/>
      <c r="E45" s="113"/>
      <c r="F45" s="113"/>
      <c r="G45" s="113"/>
      <c r="H45" s="469"/>
      <c r="I45" s="469"/>
      <c r="J45" s="470"/>
      <c r="K45" s="470"/>
      <c r="L45" s="471"/>
      <c r="M45" s="471"/>
      <c r="N45" s="111"/>
      <c r="O45" s="251"/>
      <c r="P45" s="470"/>
      <c r="Q45" s="470"/>
      <c r="R45" s="471"/>
      <c r="S45" s="471"/>
      <c r="T45" s="111"/>
      <c r="U45" s="111"/>
      <c r="V45" s="111"/>
      <c r="W45" s="111"/>
      <c r="X45" s="252"/>
      <c r="Y45" s="252"/>
      <c r="Z45" s="253"/>
      <c r="AA45" s="252"/>
      <c r="AB45" s="254"/>
      <c r="AC45" s="124"/>
      <c r="AD45" s="124"/>
      <c r="AE45" s="124"/>
    </row>
    <row r="46" spans="2:32" s="131" customFormat="1" ht="15" customHeight="1">
      <c r="B46" s="398" t="s">
        <v>216</v>
      </c>
      <c r="C46" s="399"/>
      <c r="D46" s="399"/>
      <c r="E46" s="399"/>
      <c r="F46" s="399"/>
      <c r="G46" s="400"/>
      <c r="H46" s="398" t="s">
        <v>216</v>
      </c>
      <c r="I46" s="399"/>
      <c r="J46" s="399"/>
      <c r="K46" s="399"/>
      <c r="L46" s="399"/>
      <c r="M46" s="400"/>
      <c r="N46" s="398" t="s">
        <v>216</v>
      </c>
      <c r="O46" s="399"/>
      <c r="P46" s="399"/>
      <c r="Q46" s="399"/>
      <c r="R46" s="399"/>
      <c r="S46" s="400"/>
      <c r="T46" s="398" t="s">
        <v>216</v>
      </c>
      <c r="U46" s="399"/>
      <c r="V46" s="399"/>
      <c r="W46" s="399"/>
      <c r="X46" s="399"/>
      <c r="Y46" s="400"/>
      <c r="Z46" s="398" t="s">
        <v>216</v>
      </c>
      <c r="AA46" s="399"/>
      <c r="AB46" s="399"/>
      <c r="AC46" s="399"/>
      <c r="AD46" s="399"/>
      <c r="AE46" s="400"/>
      <c r="AF46" s="150"/>
    </row>
    <row r="47" spans="2:32" s="126" customFormat="1" ht="15" customHeight="1">
      <c r="B47" s="433"/>
      <c r="C47" s="434"/>
      <c r="D47" s="434"/>
      <c r="E47" s="434"/>
      <c r="F47" s="434"/>
      <c r="G47" s="435"/>
      <c r="H47" s="433"/>
      <c r="I47" s="434"/>
      <c r="J47" s="434"/>
      <c r="K47" s="434"/>
      <c r="L47" s="434"/>
      <c r="M47" s="435"/>
      <c r="N47" s="433"/>
      <c r="O47" s="434"/>
      <c r="P47" s="434"/>
      <c r="Q47" s="434"/>
      <c r="R47" s="434"/>
      <c r="S47" s="435"/>
      <c r="T47" s="433"/>
      <c r="U47" s="434"/>
      <c r="V47" s="434"/>
      <c r="W47" s="434"/>
      <c r="X47" s="434"/>
      <c r="Y47" s="435"/>
      <c r="Z47" s="433"/>
      <c r="AA47" s="434"/>
      <c r="AB47" s="434"/>
      <c r="AC47" s="434"/>
      <c r="AD47" s="434"/>
      <c r="AE47" s="435"/>
      <c r="AF47" s="17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10">
    <mergeCell ref="AD51:AE51"/>
    <mergeCell ref="B49:G49"/>
    <mergeCell ref="H49:M49"/>
    <mergeCell ref="N49:S49"/>
    <mergeCell ref="T49:Y49"/>
    <mergeCell ref="Z49:AE49"/>
    <mergeCell ref="B48:G48"/>
    <mergeCell ref="H48:M48"/>
    <mergeCell ref="N48:S48"/>
    <mergeCell ref="T48:Y48"/>
    <mergeCell ref="Z48:AE48"/>
    <mergeCell ref="B46:G46"/>
    <mergeCell ref="H46:M46"/>
    <mergeCell ref="N46:S46"/>
    <mergeCell ref="T46:Y46"/>
    <mergeCell ref="Z46:AE46"/>
    <mergeCell ref="B47:G47"/>
    <mergeCell ref="H47:M47"/>
    <mergeCell ref="N47:S47"/>
    <mergeCell ref="T47:Y47"/>
    <mergeCell ref="Z47:AE47"/>
    <mergeCell ref="AA27:AA28"/>
    <mergeCell ref="AB27:AC27"/>
    <mergeCell ref="AD27:AE27"/>
    <mergeCell ref="B45:D45"/>
    <mergeCell ref="H45:I45"/>
    <mergeCell ref="J45:K45"/>
    <mergeCell ref="L45:M45"/>
    <mergeCell ref="P45:Q45"/>
    <mergeCell ref="R45:S45"/>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5</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693</v>
      </c>
      <c r="C5" s="401"/>
      <c r="D5" s="401"/>
      <c r="E5" s="113"/>
      <c r="F5" s="113"/>
      <c r="G5" s="113"/>
      <c r="H5" s="393" t="s">
        <v>152</v>
      </c>
      <c r="I5" s="393"/>
      <c r="J5" s="402">
        <f>D19+P19+J19+V19+AB19</f>
        <v>36250</v>
      </c>
      <c r="K5" s="402"/>
      <c r="L5" s="387">
        <f>F19+L19+R19+X19</f>
        <v>1900</v>
      </c>
      <c r="M5" s="387"/>
      <c r="N5" s="121"/>
      <c r="O5" s="113" t="s">
        <v>153</v>
      </c>
      <c r="P5" s="402">
        <f>E19+K19+Q19+W19+AC19</f>
        <v>0</v>
      </c>
      <c r="Q5" s="402"/>
      <c r="R5" s="387">
        <f>G19+M19+S19+Y19</f>
        <v>0</v>
      </c>
      <c r="S5" s="387"/>
      <c r="T5" s="121"/>
      <c r="U5" s="393" t="s">
        <v>177</v>
      </c>
      <c r="V5" s="393"/>
      <c r="W5" s="394">
        <f>P5+P20+P40+R5+R20+R40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286</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t="s">
        <v>695</v>
      </c>
      <c r="J9" s="134" t="s">
        <v>696</v>
      </c>
      <c r="K9" s="135"/>
      <c r="L9" s="134"/>
      <c r="M9" s="134"/>
      <c r="N9" s="205" t="s">
        <v>0</v>
      </c>
      <c r="O9" s="225" t="s">
        <v>462</v>
      </c>
      <c r="P9" s="135"/>
      <c r="Q9" s="135"/>
      <c r="R9" s="226"/>
      <c r="S9" s="135"/>
      <c r="T9" s="132" t="s">
        <v>0</v>
      </c>
      <c r="U9" s="133" t="s">
        <v>1089</v>
      </c>
      <c r="V9" s="141" t="s">
        <v>1090</v>
      </c>
      <c r="W9" s="135"/>
      <c r="X9" s="137"/>
      <c r="Y9" s="263"/>
      <c r="Z9" s="132" t="s">
        <v>0</v>
      </c>
      <c r="AA9" s="201" t="s">
        <v>1408</v>
      </c>
      <c r="AB9" s="137">
        <v>3850</v>
      </c>
      <c r="AC9" s="135"/>
      <c r="AD9" s="137"/>
      <c r="AE9" s="193"/>
      <c r="AF9" s="215"/>
    </row>
    <row r="10" spans="2:32" s="120" customFormat="1" ht="15" customHeight="1">
      <c r="B10" s="139" t="s">
        <v>161</v>
      </c>
      <c r="C10" s="140" t="s">
        <v>1383</v>
      </c>
      <c r="D10" s="141">
        <v>3450</v>
      </c>
      <c r="E10" s="142"/>
      <c r="F10" s="141">
        <v>600</v>
      </c>
      <c r="G10" s="143"/>
      <c r="H10" s="139" t="s">
        <v>161</v>
      </c>
      <c r="I10" s="140"/>
      <c r="J10" s="141"/>
      <c r="K10" s="142"/>
      <c r="L10" s="141"/>
      <c r="M10" s="141"/>
      <c r="N10" s="206" t="s">
        <v>161</v>
      </c>
      <c r="O10" s="227" t="s">
        <v>463</v>
      </c>
      <c r="P10" s="142"/>
      <c r="Q10" s="142"/>
      <c r="R10" s="228"/>
      <c r="S10" s="142"/>
      <c r="T10" s="139" t="s">
        <v>161</v>
      </c>
      <c r="U10" s="145" t="s">
        <v>705</v>
      </c>
      <c r="V10" s="141">
        <v>2600</v>
      </c>
      <c r="W10" s="142"/>
      <c r="X10" s="144"/>
      <c r="Y10" s="264"/>
      <c r="Z10" s="139" t="s">
        <v>161</v>
      </c>
      <c r="AA10" s="202" t="s">
        <v>464</v>
      </c>
      <c r="AB10" s="144">
        <v>1650</v>
      </c>
      <c r="AC10" s="142"/>
      <c r="AD10" s="142"/>
      <c r="AE10" s="195"/>
      <c r="AF10" s="215"/>
    </row>
    <row r="11" spans="2:32" s="120" customFormat="1" ht="15" customHeight="1">
      <c r="B11" s="139" t="s">
        <v>162</v>
      </c>
      <c r="C11" s="140" t="s">
        <v>1080</v>
      </c>
      <c r="D11" s="141" t="s">
        <v>1077</v>
      </c>
      <c r="E11" s="142"/>
      <c r="F11" s="141"/>
      <c r="G11" s="143"/>
      <c r="H11" s="139" t="s">
        <v>162</v>
      </c>
      <c r="I11" s="140"/>
      <c r="J11" s="141"/>
      <c r="K11" s="142"/>
      <c r="L11" s="141"/>
      <c r="M11" s="141"/>
      <c r="N11" s="206" t="s">
        <v>162</v>
      </c>
      <c r="O11" s="227" t="s">
        <v>465</v>
      </c>
      <c r="P11" s="142"/>
      <c r="Q11" s="142"/>
      <c r="R11" s="228"/>
      <c r="S11" s="142"/>
      <c r="T11" s="139" t="s">
        <v>162</v>
      </c>
      <c r="U11" s="140" t="s">
        <v>464</v>
      </c>
      <c r="V11" s="141">
        <v>300</v>
      </c>
      <c r="W11" s="142"/>
      <c r="X11" s="144"/>
      <c r="Y11" s="264"/>
      <c r="Z11" s="139" t="s">
        <v>162</v>
      </c>
      <c r="AA11" s="202" t="s">
        <v>1250</v>
      </c>
      <c r="AB11" s="260" t="s">
        <v>1249</v>
      </c>
      <c r="AC11" s="142"/>
      <c r="AD11" s="142"/>
      <c r="AE11" s="195"/>
      <c r="AF11" s="215"/>
    </row>
    <row r="12" spans="2:32" s="120" customFormat="1" ht="15" customHeight="1">
      <c r="B12" s="139" t="s">
        <v>163</v>
      </c>
      <c r="C12" s="140"/>
      <c r="D12" s="141"/>
      <c r="E12" s="142"/>
      <c r="F12" s="141"/>
      <c r="G12" s="143"/>
      <c r="H12" s="139" t="s">
        <v>163</v>
      </c>
      <c r="I12" s="145" t="s">
        <v>697</v>
      </c>
      <c r="J12" s="149" t="s">
        <v>219</v>
      </c>
      <c r="K12" s="142"/>
      <c r="L12" s="141"/>
      <c r="M12" s="141"/>
      <c r="N12" s="206" t="s">
        <v>163</v>
      </c>
      <c r="O12" s="227" t="s">
        <v>700</v>
      </c>
      <c r="P12" s="142"/>
      <c r="Q12" s="142"/>
      <c r="R12" s="228"/>
      <c r="S12" s="142"/>
      <c r="T12" s="139" t="s">
        <v>163</v>
      </c>
      <c r="U12" s="140" t="s">
        <v>1041</v>
      </c>
      <c r="V12" s="141">
        <v>2550</v>
      </c>
      <c r="W12" s="142"/>
      <c r="X12" s="141"/>
      <c r="Y12" s="264"/>
      <c r="Z12" s="139" t="s">
        <v>163</v>
      </c>
      <c r="AA12" s="202" t="s">
        <v>705</v>
      </c>
      <c r="AB12" s="144">
        <v>2200</v>
      </c>
      <c r="AC12" s="142"/>
      <c r="AD12" s="142"/>
      <c r="AE12" s="195"/>
      <c r="AF12" s="215"/>
    </row>
    <row r="13" spans="2:32" s="120" customFormat="1" ht="15" customHeight="1">
      <c r="B13" s="139" t="s">
        <v>164</v>
      </c>
      <c r="C13" s="140" t="s">
        <v>1256</v>
      </c>
      <c r="D13" s="141" t="s">
        <v>1251</v>
      </c>
      <c r="E13" s="146"/>
      <c r="F13" s="147"/>
      <c r="G13" s="143"/>
      <c r="H13" s="139" t="s">
        <v>164</v>
      </c>
      <c r="I13" s="140" t="s">
        <v>698</v>
      </c>
      <c r="J13" s="141" t="s">
        <v>252</v>
      </c>
      <c r="K13" s="146"/>
      <c r="L13" s="147"/>
      <c r="M13" s="147"/>
      <c r="N13" s="206" t="s">
        <v>164</v>
      </c>
      <c r="O13" s="227" t="s">
        <v>701</v>
      </c>
      <c r="P13" s="142"/>
      <c r="Q13" s="146"/>
      <c r="R13" s="228"/>
      <c r="S13" s="146"/>
      <c r="T13" s="139" t="s">
        <v>164</v>
      </c>
      <c r="U13" s="140" t="s">
        <v>704</v>
      </c>
      <c r="V13" s="141">
        <v>1650</v>
      </c>
      <c r="W13" s="146"/>
      <c r="X13" s="144"/>
      <c r="Y13" s="265"/>
      <c r="Z13" s="139" t="s">
        <v>164</v>
      </c>
      <c r="AA13" s="202" t="s">
        <v>466</v>
      </c>
      <c r="AB13" s="144">
        <v>3000</v>
      </c>
      <c r="AC13" s="146"/>
      <c r="AD13" s="146"/>
      <c r="AE13" s="197"/>
      <c r="AF13" s="215"/>
    </row>
    <row r="14" spans="2:32" s="120" customFormat="1" ht="15" customHeight="1">
      <c r="B14" s="139" t="s">
        <v>167</v>
      </c>
      <c r="C14" s="140" t="s">
        <v>1405</v>
      </c>
      <c r="D14" s="141">
        <v>3750</v>
      </c>
      <c r="E14" s="142"/>
      <c r="F14" s="141">
        <v>800</v>
      </c>
      <c r="G14" s="143"/>
      <c r="H14" s="139" t="s">
        <v>167</v>
      </c>
      <c r="I14" s="140"/>
      <c r="J14" s="141"/>
      <c r="K14" s="142"/>
      <c r="L14" s="141"/>
      <c r="M14" s="141"/>
      <c r="N14" s="206" t="s">
        <v>167</v>
      </c>
      <c r="O14" s="227" t="s">
        <v>702</v>
      </c>
      <c r="P14" s="142"/>
      <c r="Q14" s="142"/>
      <c r="R14" s="228"/>
      <c r="S14" s="142"/>
      <c r="T14" s="139" t="s">
        <v>167</v>
      </c>
      <c r="U14" s="140" t="s">
        <v>706</v>
      </c>
      <c r="V14" s="141">
        <v>950</v>
      </c>
      <c r="W14" s="142"/>
      <c r="X14" s="144"/>
      <c r="Y14" s="264"/>
      <c r="Z14" s="139" t="s">
        <v>167</v>
      </c>
      <c r="AA14" s="202" t="s">
        <v>467</v>
      </c>
      <c r="AB14" s="144">
        <v>4950</v>
      </c>
      <c r="AC14" s="142"/>
      <c r="AD14" s="144"/>
      <c r="AE14" s="195"/>
      <c r="AF14" s="215"/>
    </row>
    <row r="15" spans="2:32" s="120" customFormat="1" ht="15" customHeight="1">
      <c r="B15" s="139" t="s">
        <v>168</v>
      </c>
      <c r="C15" s="140" t="s">
        <v>1384</v>
      </c>
      <c r="D15" s="141">
        <v>2650</v>
      </c>
      <c r="E15" s="142"/>
      <c r="F15" s="141">
        <v>500</v>
      </c>
      <c r="G15" s="148"/>
      <c r="H15" s="139" t="s">
        <v>168</v>
      </c>
      <c r="I15" s="140" t="s">
        <v>699</v>
      </c>
      <c r="J15" s="141" t="s">
        <v>219</v>
      </c>
      <c r="K15" s="142"/>
      <c r="L15" s="141"/>
      <c r="M15" s="141"/>
      <c r="N15" s="206" t="s">
        <v>168</v>
      </c>
      <c r="O15" s="227" t="s">
        <v>703</v>
      </c>
      <c r="P15" s="142"/>
      <c r="Q15" s="142"/>
      <c r="R15" s="228"/>
      <c r="S15" s="142"/>
      <c r="T15" s="139" t="s">
        <v>168</v>
      </c>
      <c r="U15" s="140" t="s">
        <v>699</v>
      </c>
      <c r="V15" s="141" t="s">
        <v>707</v>
      </c>
      <c r="W15" s="142"/>
      <c r="X15" s="144"/>
      <c r="Y15" s="264"/>
      <c r="Z15" s="139" t="s">
        <v>168</v>
      </c>
      <c r="AA15" s="140" t="s">
        <v>468</v>
      </c>
      <c r="AB15" s="141">
        <v>2700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9850</v>
      </c>
      <c r="E19" s="159">
        <f>SUM(E9:E18)</f>
        <v>0</v>
      </c>
      <c r="F19" s="159">
        <f>SUM(F9:F18)</f>
        <v>1900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8050</v>
      </c>
      <c r="W19" s="159">
        <f>SUM(W9:W18)</f>
        <v>0</v>
      </c>
      <c r="X19" s="159">
        <f>SUM(X9:X18)</f>
        <v>0</v>
      </c>
      <c r="Y19" s="222">
        <f>SUM(Y9:Y18)</f>
        <v>0</v>
      </c>
      <c r="Z19" s="157"/>
      <c r="AA19" s="158" t="s">
        <v>165</v>
      </c>
      <c r="AB19" s="159">
        <f>SUM(AB9:AB18)</f>
        <v>18350</v>
      </c>
      <c r="AC19" s="159">
        <f>SUM(AC9:AC18)</f>
        <v>0</v>
      </c>
      <c r="AD19" s="159">
        <f>SUM(AD9:AD18)</f>
        <v>0</v>
      </c>
      <c r="AE19" s="233">
        <f>SUM(AE9:AE18)</f>
        <v>0</v>
      </c>
      <c r="AF19" s="215"/>
    </row>
    <row r="20" spans="2:31" ht="18" customHeight="1">
      <c r="B20" s="401" t="s">
        <v>694</v>
      </c>
      <c r="C20" s="401"/>
      <c r="D20" s="401"/>
      <c r="E20" s="113"/>
      <c r="F20" s="113"/>
      <c r="G20" s="113"/>
      <c r="H20" s="393" t="s">
        <v>152</v>
      </c>
      <c r="I20" s="393"/>
      <c r="J20" s="402">
        <f>D39+J39+P39+V39+AB39</f>
        <v>45600</v>
      </c>
      <c r="K20" s="402"/>
      <c r="L20" s="387">
        <f>F39+L39+R39+X39+AD39</f>
        <v>2300</v>
      </c>
      <c r="M20" s="387"/>
      <c r="N20" s="121"/>
      <c r="O20" s="113" t="s">
        <v>153</v>
      </c>
      <c r="P20" s="402">
        <f>E39+K39+Q39+W39+AC39</f>
        <v>0</v>
      </c>
      <c r="Q20" s="402"/>
      <c r="R20" s="387">
        <f>G39+M39+S39+Y39</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286</v>
      </c>
      <c r="AA21" s="399"/>
      <c r="AB21" s="399"/>
      <c r="AC21" s="399"/>
      <c r="AD21" s="399"/>
      <c r="AE21" s="400"/>
      <c r="AF21" s="138"/>
    </row>
    <row r="22" spans="2:32" s="126" customFormat="1" ht="15" customHeight="1">
      <c r="B22" s="444"/>
      <c r="C22" s="446" t="s">
        <v>606</v>
      </c>
      <c r="D22" s="407" t="s">
        <v>199</v>
      </c>
      <c r="E22" s="448"/>
      <c r="F22" s="407" t="s">
        <v>160</v>
      </c>
      <c r="G22" s="449"/>
      <c r="H22" s="444"/>
      <c r="I22" s="446" t="s">
        <v>606</v>
      </c>
      <c r="J22" s="407" t="s">
        <v>199</v>
      </c>
      <c r="K22" s="448"/>
      <c r="L22" s="407" t="s">
        <v>160</v>
      </c>
      <c r="M22" s="449"/>
      <c r="N22" s="444"/>
      <c r="O22" s="446" t="s">
        <v>606</v>
      </c>
      <c r="P22" s="407" t="s">
        <v>199</v>
      </c>
      <c r="Q22" s="448"/>
      <c r="R22" s="407" t="s">
        <v>160</v>
      </c>
      <c r="S22" s="449"/>
      <c r="T22" s="444"/>
      <c r="U22" s="446" t="s">
        <v>606</v>
      </c>
      <c r="V22" s="407" t="s">
        <v>199</v>
      </c>
      <c r="W22" s="448"/>
      <c r="X22" s="407" t="s">
        <v>160</v>
      </c>
      <c r="Y22" s="449"/>
      <c r="Z22" s="444"/>
      <c r="AA22" s="446" t="s">
        <v>606</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721</v>
      </c>
      <c r="D24" s="134">
        <v>900</v>
      </c>
      <c r="E24" s="135"/>
      <c r="F24" s="134">
        <v>200</v>
      </c>
      <c r="G24" s="135"/>
      <c r="H24" s="132" t="s">
        <v>0</v>
      </c>
      <c r="I24" s="133" t="s">
        <v>1242</v>
      </c>
      <c r="J24" s="310"/>
      <c r="K24" s="135"/>
      <c r="L24" s="137"/>
      <c r="M24" s="135"/>
      <c r="N24" s="205" t="s">
        <v>0</v>
      </c>
      <c r="O24" s="247"/>
      <c r="P24" s="135"/>
      <c r="Q24" s="135"/>
      <c r="R24" s="226"/>
      <c r="S24" s="135"/>
      <c r="T24" s="132" t="s">
        <v>0</v>
      </c>
      <c r="U24" s="133" t="s">
        <v>721</v>
      </c>
      <c r="V24" s="134">
        <v>3550</v>
      </c>
      <c r="W24" s="135"/>
      <c r="X24" s="134"/>
      <c r="Y24" s="134"/>
      <c r="Z24" s="132" t="s">
        <v>0</v>
      </c>
      <c r="AA24" s="201" t="s">
        <v>469</v>
      </c>
      <c r="AB24" s="137">
        <v>2650</v>
      </c>
      <c r="AC24" s="135"/>
      <c r="AD24" s="137"/>
      <c r="AE24" s="193"/>
      <c r="AF24" s="176"/>
    </row>
    <row r="25" spans="2:32" s="120" customFormat="1" ht="15" customHeight="1">
      <c r="B25" s="139" t="s">
        <v>161</v>
      </c>
      <c r="C25" s="140" t="s">
        <v>1385</v>
      </c>
      <c r="D25" s="141">
        <v>900</v>
      </c>
      <c r="E25" s="142"/>
      <c r="F25" s="141">
        <v>200</v>
      </c>
      <c r="G25" s="142"/>
      <c r="H25" s="139" t="s">
        <v>161</v>
      </c>
      <c r="I25" s="140" t="s">
        <v>718</v>
      </c>
      <c r="J25" s="149" t="s">
        <v>719</v>
      </c>
      <c r="K25" s="142"/>
      <c r="L25" s="141"/>
      <c r="M25" s="142"/>
      <c r="N25" s="206" t="s">
        <v>161</v>
      </c>
      <c r="O25" s="229"/>
      <c r="P25" s="142"/>
      <c r="Q25" s="142"/>
      <c r="R25" s="228"/>
      <c r="S25" s="142"/>
      <c r="T25" s="139" t="s">
        <v>161</v>
      </c>
      <c r="U25" s="145" t="s">
        <v>1314</v>
      </c>
      <c r="V25" s="141">
        <v>4800</v>
      </c>
      <c r="W25" s="142"/>
      <c r="X25" s="141"/>
      <c r="Y25" s="141"/>
      <c r="Z25" s="139" t="s">
        <v>161</v>
      </c>
      <c r="AA25" s="202" t="s">
        <v>709</v>
      </c>
      <c r="AB25" s="144">
        <v>3100</v>
      </c>
      <c r="AC25" s="142"/>
      <c r="AD25" s="144"/>
      <c r="AE25" s="195"/>
      <c r="AF25" s="176"/>
    </row>
    <row r="26" spans="2:32" s="120" customFormat="1" ht="15" customHeight="1">
      <c r="B26" s="139" t="s">
        <v>162</v>
      </c>
      <c r="C26" s="140" t="s">
        <v>1386</v>
      </c>
      <c r="D26" s="141">
        <v>1250</v>
      </c>
      <c r="E26" s="142"/>
      <c r="F26" s="141">
        <v>300</v>
      </c>
      <c r="G26" s="142"/>
      <c r="H26" s="139" t="s">
        <v>162</v>
      </c>
      <c r="I26" s="140"/>
      <c r="J26" s="149"/>
      <c r="K26" s="142"/>
      <c r="L26" s="141"/>
      <c r="M26" s="142"/>
      <c r="N26" s="206" t="s">
        <v>162</v>
      </c>
      <c r="O26" s="227" t="s">
        <v>470</v>
      </c>
      <c r="P26" s="142"/>
      <c r="Q26" s="142"/>
      <c r="R26" s="228"/>
      <c r="S26" s="142"/>
      <c r="T26" s="139" t="s">
        <v>162</v>
      </c>
      <c r="U26" s="140" t="s">
        <v>715</v>
      </c>
      <c r="V26" s="141" t="s">
        <v>241</v>
      </c>
      <c r="W26" s="142"/>
      <c r="X26" s="141"/>
      <c r="Y26" s="141"/>
      <c r="Z26" s="139" t="s">
        <v>162</v>
      </c>
      <c r="AA26" s="202" t="s">
        <v>471</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716</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472</v>
      </c>
      <c r="D28" s="141">
        <v>2150</v>
      </c>
      <c r="E28" s="146"/>
      <c r="F28" s="147">
        <v>450</v>
      </c>
      <c r="G28" s="146"/>
      <c r="H28" s="139" t="s">
        <v>164</v>
      </c>
      <c r="I28" s="140" t="s">
        <v>473</v>
      </c>
      <c r="J28" s="141">
        <v>850</v>
      </c>
      <c r="K28" s="146"/>
      <c r="L28" s="144"/>
      <c r="M28" s="146"/>
      <c r="N28" s="206" t="s">
        <v>164</v>
      </c>
      <c r="O28" s="227" t="s">
        <v>717</v>
      </c>
      <c r="P28" s="142"/>
      <c r="Q28" s="146"/>
      <c r="R28" s="228"/>
      <c r="S28" s="146"/>
      <c r="T28" s="139" t="s">
        <v>164</v>
      </c>
      <c r="U28" s="140" t="s">
        <v>474</v>
      </c>
      <c r="V28" s="141">
        <v>1950</v>
      </c>
      <c r="W28" s="146"/>
      <c r="X28" s="147"/>
      <c r="Y28" s="147"/>
      <c r="Z28" s="139" t="s">
        <v>164</v>
      </c>
      <c r="AA28" s="202" t="s">
        <v>710</v>
      </c>
      <c r="AB28" s="260" t="s">
        <v>226</v>
      </c>
      <c r="AC28" s="146"/>
      <c r="AD28" s="144"/>
      <c r="AE28" s="197"/>
      <c r="AF28" s="176"/>
    </row>
    <row r="29" spans="2:32" s="120" customFormat="1" ht="15" customHeight="1">
      <c r="B29" s="139" t="s">
        <v>167</v>
      </c>
      <c r="C29" s="140" t="s">
        <v>1101</v>
      </c>
      <c r="D29" s="141" t="s">
        <v>1102</v>
      </c>
      <c r="E29" s="142"/>
      <c r="F29" s="141"/>
      <c r="G29" s="142"/>
      <c r="H29" s="139" t="s">
        <v>167</v>
      </c>
      <c r="I29" s="140"/>
      <c r="J29" s="141"/>
      <c r="K29" s="142"/>
      <c r="L29" s="144"/>
      <c r="M29" s="142"/>
      <c r="N29" s="206" t="s">
        <v>167</v>
      </c>
      <c r="O29" s="227" t="s">
        <v>475</v>
      </c>
      <c r="P29" s="142"/>
      <c r="Q29" s="142"/>
      <c r="R29" s="228"/>
      <c r="S29" s="142"/>
      <c r="T29" s="139" t="s">
        <v>167</v>
      </c>
      <c r="U29" s="140" t="s">
        <v>712</v>
      </c>
      <c r="V29" s="141" t="s">
        <v>1171</v>
      </c>
      <c r="W29" s="142"/>
      <c r="X29" s="141"/>
      <c r="Y29" s="141"/>
      <c r="Z29" s="139" t="s">
        <v>167</v>
      </c>
      <c r="AA29" s="202" t="s">
        <v>711</v>
      </c>
      <c r="AB29" s="144">
        <v>1950</v>
      </c>
      <c r="AC29" s="142"/>
      <c r="AD29" s="144"/>
      <c r="AE29" s="195"/>
      <c r="AF29" s="176"/>
    </row>
    <row r="30" spans="2:32" s="120" customFormat="1" ht="15" customHeight="1">
      <c r="B30" s="139" t="s">
        <v>168</v>
      </c>
      <c r="C30" s="140" t="s">
        <v>1291</v>
      </c>
      <c r="D30" s="141">
        <v>1800</v>
      </c>
      <c r="E30" s="142"/>
      <c r="F30" s="141">
        <v>450</v>
      </c>
      <c r="G30" s="142"/>
      <c r="H30" s="139" t="s">
        <v>168</v>
      </c>
      <c r="I30" s="140" t="s">
        <v>476</v>
      </c>
      <c r="J30" s="141">
        <v>1050</v>
      </c>
      <c r="K30" s="142"/>
      <c r="L30" s="144"/>
      <c r="M30" s="142"/>
      <c r="N30" s="206" t="s">
        <v>168</v>
      </c>
      <c r="O30" s="227" t="s">
        <v>477</v>
      </c>
      <c r="P30" s="142"/>
      <c r="Q30" s="142"/>
      <c r="R30" s="228"/>
      <c r="S30" s="142"/>
      <c r="T30" s="139" t="s">
        <v>168</v>
      </c>
      <c r="U30" s="140" t="s">
        <v>1241</v>
      </c>
      <c r="V30" s="260">
        <v>2750</v>
      </c>
      <c r="W30" s="142"/>
      <c r="X30" s="141"/>
      <c r="Y30" s="141"/>
      <c r="Z30" s="139" t="s">
        <v>168</v>
      </c>
      <c r="AA30" s="140" t="s">
        <v>712</v>
      </c>
      <c r="AB30" s="141">
        <v>1550</v>
      </c>
      <c r="AC30" s="142"/>
      <c r="AD30" s="144"/>
      <c r="AE30" s="195"/>
      <c r="AF30" s="176"/>
    </row>
    <row r="31" spans="2:32" s="120" customFormat="1" ht="15" customHeight="1">
      <c r="B31" s="179" t="s">
        <v>200</v>
      </c>
      <c r="C31" s="180" t="s">
        <v>478</v>
      </c>
      <c r="D31" s="181">
        <v>1450</v>
      </c>
      <c r="E31" s="182"/>
      <c r="F31" s="181">
        <v>400</v>
      </c>
      <c r="G31" s="182"/>
      <c r="H31" s="179" t="s">
        <v>200</v>
      </c>
      <c r="I31" s="180" t="s">
        <v>720</v>
      </c>
      <c r="J31" s="181" t="s">
        <v>219</v>
      </c>
      <c r="K31" s="182"/>
      <c r="L31" s="183"/>
      <c r="M31" s="182"/>
      <c r="N31" s="207" t="s">
        <v>200</v>
      </c>
      <c r="O31" s="261" t="s">
        <v>479</v>
      </c>
      <c r="P31" s="182"/>
      <c r="Q31" s="182"/>
      <c r="R31" s="249"/>
      <c r="S31" s="182"/>
      <c r="T31" s="179" t="s">
        <v>200</v>
      </c>
      <c r="U31" s="180" t="s">
        <v>1313</v>
      </c>
      <c r="V31" s="181" t="s">
        <v>1312</v>
      </c>
      <c r="W31" s="182"/>
      <c r="X31" s="181"/>
      <c r="Y31" s="181"/>
      <c r="Z31" s="179" t="s">
        <v>200</v>
      </c>
      <c r="AA31" s="180" t="s">
        <v>713</v>
      </c>
      <c r="AB31" s="181">
        <v>2350</v>
      </c>
      <c r="AC31" s="182"/>
      <c r="AD31" s="183"/>
      <c r="AE31" s="258"/>
      <c r="AF31" s="176"/>
    </row>
    <row r="32" spans="2:32" s="120" customFormat="1" ht="15" customHeight="1">
      <c r="B32" s="208" t="s">
        <v>201</v>
      </c>
      <c r="C32" s="140" t="s">
        <v>1387</v>
      </c>
      <c r="D32" s="141">
        <v>1400</v>
      </c>
      <c r="E32" s="142"/>
      <c r="F32" s="141">
        <v>300</v>
      </c>
      <c r="G32" s="194"/>
      <c r="H32" s="208" t="s">
        <v>201</v>
      </c>
      <c r="I32" s="140"/>
      <c r="J32" s="141"/>
      <c r="K32" s="142"/>
      <c r="L32" s="144"/>
      <c r="M32" s="194"/>
      <c r="N32" s="209" t="s">
        <v>201</v>
      </c>
      <c r="O32" s="227" t="s">
        <v>480</v>
      </c>
      <c r="P32" s="142"/>
      <c r="Q32" s="142"/>
      <c r="R32" s="228"/>
      <c r="S32" s="194"/>
      <c r="T32" s="208" t="s">
        <v>201</v>
      </c>
      <c r="U32" s="140"/>
      <c r="V32" s="141"/>
      <c r="W32" s="142"/>
      <c r="X32" s="144"/>
      <c r="Y32" s="195"/>
      <c r="Z32" s="208" t="s">
        <v>201</v>
      </c>
      <c r="AA32" s="140" t="s">
        <v>708</v>
      </c>
      <c r="AB32" s="141">
        <v>1900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481</v>
      </c>
      <c r="P33" s="142"/>
      <c r="Q33" s="142"/>
      <c r="R33" s="228"/>
      <c r="S33" s="194"/>
      <c r="T33" s="208" t="s">
        <v>145</v>
      </c>
      <c r="U33" s="140"/>
      <c r="V33" s="141"/>
      <c r="W33" s="142"/>
      <c r="X33" s="144"/>
      <c r="Y33" s="195"/>
      <c r="Z33" s="208" t="s">
        <v>145</v>
      </c>
      <c r="AA33" s="140" t="s">
        <v>714</v>
      </c>
      <c r="AB33" s="141" t="s">
        <v>222</v>
      </c>
      <c r="AC33" s="142"/>
      <c r="AD33" s="144"/>
      <c r="AE33" s="195"/>
      <c r="AF33" s="176"/>
    </row>
    <row r="34" spans="2:32" s="126" customFormat="1" ht="15" customHeight="1">
      <c r="B34" s="208" t="s">
        <v>180</v>
      </c>
      <c r="C34" s="140" t="s">
        <v>1110</v>
      </c>
      <c r="D34" s="141" t="s">
        <v>1108</v>
      </c>
      <c r="E34" s="142"/>
      <c r="F34" s="141"/>
      <c r="G34" s="194"/>
      <c r="H34" s="208" t="s">
        <v>180</v>
      </c>
      <c r="I34" s="140"/>
      <c r="J34" s="141"/>
      <c r="K34" s="142"/>
      <c r="L34" s="144"/>
      <c r="M34" s="194"/>
      <c r="N34" s="209" t="s">
        <v>180</v>
      </c>
      <c r="O34" s="227" t="s">
        <v>482</v>
      </c>
      <c r="P34" s="142"/>
      <c r="Q34" s="142"/>
      <c r="R34" s="228"/>
      <c r="S34" s="194"/>
      <c r="T34" s="208" t="s">
        <v>180</v>
      </c>
      <c r="U34" s="140"/>
      <c r="V34" s="141"/>
      <c r="W34" s="142"/>
      <c r="X34" s="144"/>
      <c r="Y34" s="195"/>
      <c r="Z34" s="208" t="s">
        <v>180</v>
      </c>
      <c r="AA34" s="140" t="s">
        <v>1111</v>
      </c>
      <c r="AB34" s="141" t="s">
        <v>1102</v>
      </c>
      <c r="AC34" s="142"/>
      <c r="AD34" s="144"/>
      <c r="AE34" s="195"/>
      <c r="AF34" s="170"/>
    </row>
    <row r="35" spans="1:32" s="126" customFormat="1" ht="13.5" customHeight="1">
      <c r="A35" s="128"/>
      <c r="B35" s="208" t="s">
        <v>181</v>
      </c>
      <c r="C35" s="140" t="s">
        <v>1042</v>
      </c>
      <c r="D35" s="141" t="s">
        <v>1037</v>
      </c>
      <c r="E35" s="142"/>
      <c r="F35" s="141"/>
      <c r="G35" s="194"/>
      <c r="H35" s="208" t="s">
        <v>181</v>
      </c>
      <c r="I35" s="140"/>
      <c r="J35" s="141"/>
      <c r="K35" s="142"/>
      <c r="L35" s="144"/>
      <c r="M35" s="194"/>
      <c r="N35" s="209" t="s">
        <v>181</v>
      </c>
      <c r="O35" s="227" t="s">
        <v>483</v>
      </c>
      <c r="P35" s="142"/>
      <c r="Q35" s="142"/>
      <c r="R35" s="228"/>
      <c r="S35" s="194"/>
      <c r="T35" s="208" t="s">
        <v>181</v>
      </c>
      <c r="U35" s="140"/>
      <c r="V35" s="141"/>
      <c r="W35" s="142"/>
      <c r="X35" s="144"/>
      <c r="Y35" s="195"/>
      <c r="Z35" s="208" t="s">
        <v>181</v>
      </c>
      <c r="AA35" s="140" t="s">
        <v>484</v>
      </c>
      <c r="AB35" s="141">
        <v>4700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485</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9850</v>
      </c>
      <c r="E39" s="159">
        <f>SUM(E24:E38)</f>
        <v>0</v>
      </c>
      <c r="F39" s="159">
        <f>SUM(F24:F38)</f>
        <v>2300</v>
      </c>
      <c r="G39" s="233">
        <f>SUM(G24:G38)</f>
        <v>0</v>
      </c>
      <c r="H39" s="157"/>
      <c r="I39" s="158" t="s">
        <v>165</v>
      </c>
      <c r="J39" s="159">
        <f>SUM(J24:J38)</f>
        <v>1900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13050</v>
      </c>
      <c r="W39" s="159">
        <f>SUM(W24:W38)</f>
        <v>0</v>
      </c>
      <c r="X39" s="159">
        <f>SUM(X24:X38)</f>
        <v>0</v>
      </c>
      <c r="Y39" s="233">
        <f>SUM(Y24:Y38)</f>
        <v>0</v>
      </c>
      <c r="Z39" s="157"/>
      <c r="AA39" s="158" t="s">
        <v>165</v>
      </c>
      <c r="AB39" s="159">
        <f>SUM(AB24:AB38)</f>
        <v>20800</v>
      </c>
      <c r="AC39" s="159">
        <f>SUM(AC24:AC38)</f>
        <v>0</v>
      </c>
      <c r="AD39" s="159">
        <f>SUM(AD24:AD38)</f>
        <v>0</v>
      </c>
      <c r="AE39" s="233">
        <f>SUM(AE24:AE38)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5" t="s">
        <v>216</v>
      </c>
      <c r="C41" s="396"/>
      <c r="D41" s="396"/>
      <c r="E41" s="396"/>
      <c r="F41" s="396"/>
      <c r="G41" s="397"/>
      <c r="H41" s="395" t="s">
        <v>216</v>
      </c>
      <c r="I41" s="396"/>
      <c r="J41" s="396"/>
      <c r="K41" s="396"/>
      <c r="L41" s="396"/>
      <c r="M41" s="397"/>
      <c r="N41" s="395" t="s">
        <v>216</v>
      </c>
      <c r="O41" s="396"/>
      <c r="P41" s="396"/>
      <c r="Q41" s="396"/>
      <c r="R41" s="396"/>
      <c r="S41" s="397"/>
      <c r="T41" s="395" t="s">
        <v>216</v>
      </c>
      <c r="U41" s="396"/>
      <c r="V41" s="396"/>
      <c r="W41" s="396"/>
      <c r="X41" s="396"/>
      <c r="Y41" s="397"/>
      <c r="Z41" s="395" t="s">
        <v>216</v>
      </c>
      <c r="AA41" s="396"/>
      <c r="AB41" s="396"/>
      <c r="AC41" s="396"/>
      <c r="AD41" s="396"/>
      <c r="AE41" s="397"/>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1:G41"/>
    <mergeCell ref="H41:M41"/>
    <mergeCell ref="N41:S41"/>
    <mergeCell ref="T41:Y41"/>
    <mergeCell ref="Z41:AE41"/>
    <mergeCell ref="AA22:AA23"/>
    <mergeCell ref="AB22:AC22"/>
    <mergeCell ref="AD22:AE22"/>
    <mergeCell ref="B40:D40"/>
    <mergeCell ref="H40:I40"/>
    <mergeCell ref="J40:K40"/>
    <mergeCell ref="L40:M40"/>
    <mergeCell ref="P40:Q40"/>
    <mergeCell ref="R40:S40"/>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4</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1008</v>
      </c>
      <c r="C5" s="401"/>
      <c r="D5" s="401"/>
      <c r="E5" s="113"/>
      <c r="F5" s="113"/>
      <c r="G5" s="113"/>
      <c r="H5" s="393" t="s">
        <v>152</v>
      </c>
      <c r="I5" s="393"/>
      <c r="J5" s="402">
        <f>D21+P21+J21+V21+AB21</f>
        <v>47150</v>
      </c>
      <c r="K5" s="402"/>
      <c r="L5" s="387">
        <f>F21+L21+R21+X21+AD21</f>
        <v>3100</v>
      </c>
      <c r="M5" s="387"/>
      <c r="N5" s="121"/>
      <c r="O5" s="113" t="s">
        <v>153</v>
      </c>
      <c r="P5" s="402">
        <f>E21+K21+Q21+W21+AC21</f>
        <v>0</v>
      </c>
      <c r="Q5" s="402"/>
      <c r="R5" s="387">
        <f>G21+M21+S21+Y21+AE21</f>
        <v>0</v>
      </c>
      <c r="S5" s="387"/>
      <c r="T5" s="121"/>
      <c r="U5" s="393" t="s">
        <v>177</v>
      </c>
      <c r="V5" s="393"/>
      <c r="W5" s="394">
        <f>P5+P22+P42+R5+R22+R42</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286</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1388</v>
      </c>
      <c r="D9" s="134" t="s">
        <v>1164</v>
      </c>
      <c r="E9" s="135"/>
      <c r="F9" s="134"/>
      <c r="G9" s="136"/>
      <c r="H9" s="132" t="s">
        <v>0</v>
      </c>
      <c r="I9" s="133" t="s">
        <v>722</v>
      </c>
      <c r="J9" s="134" t="s">
        <v>243</v>
      </c>
      <c r="K9" s="135"/>
      <c r="L9" s="134"/>
      <c r="M9" s="134"/>
      <c r="N9" s="205" t="s">
        <v>0</v>
      </c>
      <c r="O9" s="225" t="s">
        <v>724</v>
      </c>
      <c r="P9" s="135"/>
      <c r="Q9" s="135"/>
      <c r="R9" s="226"/>
      <c r="S9" s="135"/>
      <c r="T9" s="132" t="s">
        <v>0</v>
      </c>
      <c r="U9" s="133" t="s">
        <v>734</v>
      </c>
      <c r="V9" s="134" t="s">
        <v>733</v>
      </c>
      <c r="W9" s="135"/>
      <c r="X9" s="137"/>
      <c r="Y9" s="241"/>
      <c r="Z9" s="132" t="s">
        <v>0</v>
      </c>
      <c r="AA9" s="201" t="s">
        <v>735</v>
      </c>
      <c r="AB9" s="137">
        <v>1750</v>
      </c>
      <c r="AC9" s="135"/>
      <c r="AD9" s="134">
        <v>100</v>
      </c>
      <c r="AE9" s="192"/>
      <c r="AF9" s="215"/>
    </row>
    <row r="10" spans="2:32" s="120" customFormat="1" ht="15" customHeight="1">
      <c r="B10" s="139" t="s">
        <v>161</v>
      </c>
      <c r="C10" s="140" t="s">
        <v>486</v>
      </c>
      <c r="D10" s="141">
        <v>1000</v>
      </c>
      <c r="E10" s="142"/>
      <c r="F10" s="141">
        <v>50</v>
      </c>
      <c r="G10" s="143"/>
      <c r="H10" s="139" t="s">
        <v>161</v>
      </c>
      <c r="I10" s="140" t="s">
        <v>487</v>
      </c>
      <c r="J10" s="141">
        <v>700</v>
      </c>
      <c r="K10" s="142"/>
      <c r="L10" s="141"/>
      <c r="M10" s="141"/>
      <c r="N10" s="206" t="s">
        <v>161</v>
      </c>
      <c r="O10" s="227" t="s">
        <v>725</v>
      </c>
      <c r="P10" s="142"/>
      <c r="Q10" s="142"/>
      <c r="R10" s="228"/>
      <c r="S10" s="142"/>
      <c r="T10" s="139" t="s">
        <v>161</v>
      </c>
      <c r="U10" s="145" t="s">
        <v>488</v>
      </c>
      <c r="V10" s="141">
        <v>2850</v>
      </c>
      <c r="W10" s="142"/>
      <c r="X10" s="144"/>
      <c r="Y10" s="242"/>
      <c r="Z10" s="139" t="s">
        <v>161</v>
      </c>
      <c r="AA10" s="202" t="s">
        <v>489</v>
      </c>
      <c r="AB10" s="144">
        <v>2650</v>
      </c>
      <c r="AC10" s="142"/>
      <c r="AD10" s="141">
        <v>200</v>
      </c>
      <c r="AE10" s="194"/>
      <c r="AF10" s="215"/>
    </row>
    <row r="11" spans="2:32" s="120" customFormat="1" ht="15" customHeight="1">
      <c r="B11" s="139" t="s">
        <v>162</v>
      </c>
      <c r="C11" s="140" t="s">
        <v>1389</v>
      </c>
      <c r="D11" s="141">
        <v>1150</v>
      </c>
      <c r="E11" s="142"/>
      <c r="F11" s="141">
        <v>200</v>
      </c>
      <c r="G11" s="143"/>
      <c r="H11" s="139" t="s">
        <v>162</v>
      </c>
      <c r="I11" s="140" t="s">
        <v>1223</v>
      </c>
      <c r="J11" s="141">
        <v>1250</v>
      </c>
      <c r="K11" s="142"/>
      <c r="L11" s="141"/>
      <c r="M11" s="141"/>
      <c r="N11" s="206" t="s">
        <v>162</v>
      </c>
      <c r="O11" s="227" t="s">
        <v>726</v>
      </c>
      <c r="P11" s="142"/>
      <c r="Q11" s="142"/>
      <c r="R11" s="228"/>
      <c r="S11" s="142"/>
      <c r="T11" s="139" t="s">
        <v>162</v>
      </c>
      <c r="U11" s="140" t="s">
        <v>487</v>
      </c>
      <c r="V11" s="141">
        <v>1200</v>
      </c>
      <c r="W11" s="142"/>
      <c r="X11" s="142"/>
      <c r="Y11" s="242"/>
      <c r="Z11" s="139" t="s">
        <v>162</v>
      </c>
      <c r="AA11" s="202" t="s">
        <v>1098</v>
      </c>
      <c r="AB11" s="260" t="s">
        <v>1099</v>
      </c>
      <c r="AC11" s="142"/>
      <c r="AD11" s="141"/>
      <c r="AE11" s="194"/>
      <c r="AF11" s="215"/>
    </row>
    <row r="12" spans="2:32" s="120" customFormat="1" ht="15" customHeight="1">
      <c r="B12" s="139" t="s">
        <v>163</v>
      </c>
      <c r="C12" s="140" t="s">
        <v>490</v>
      </c>
      <c r="D12" s="141">
        <v>1300</v>
      </c>
      <c r="E12" s="142"/>
      <c r="F12" s="141"/>
      <c r="G12" s="143"/>
      <c r="H12" s="139" t="s">
        <v>163</v>
      </c>
      <c r="I12" s="145" t="s">
        <v>723</v>
      </c>
      <c r="J12" s="149" t="s">
        <v>243</v>
      </c>
      <c r="K12" s="142"/>
      <c r="L12" s="141"/>
      <c r="M12" s="141"/>
      <c r="N12" s="206" t="s">
        <v>163</v>
      </c>
      <c r="O12" s="227" t="s">
        <v>727</v>
      </c>
      <c r="P12" s="142"/>
      <c r="Q12" s="142"/>
      <c r="R12" s="228"/>
      <c r="S12" s="142"/>
      <c r="T12" s="139" t="s">
        <v>163</v>
      </c>
      <c r="U12" s="140" t="s">
        <v>491</v>
      </c>
      <c r="V12" s="141">
        <v>4750</v>
      </c>
      <c r="W12" s="142"/>
      <c r="X12" s="142">
        <v>100</v>
      </c>
      <c r="Y12" s="242"/>
      <c r="Z12" s="139" t="s">
        <v>163</v>
      </c>
      <c r="AA12" s="202" t="s">
        <v>492</v>
      </c>
      <c r="AB12" s="144">
        <v>2000</v>
      </c>
      <c r="AC12" s="142"/>
      <c r="AD12" s="141">
        <v>400</v>
      </c>
      <c r="AE12" s="194"/>
      <c r="AF12" s="215"/>
    </row>
    <row r="13" spans="2:32" s="120" customFormat="1" ht="15" customHeight="1">
      <c r="B13" s="139" t="s">
        <v>164</v>
      </c>
      <c r="C13" s="140" t="s">
        <v>492</v>
      </c>
      <c r="D13" s="141">
        <v>1250</v>
      </c>
      <c r="E13" s="146"/>
      <c r="F13" s="147"/>
      <c r="G13" s="143"/>
      <c r="H13" s="139" t="s">
        <v>164</v>
      </c>
      <c r="I13" s="140" t="s">
        <v>1068</v>
      </c>
      <c r="J13" s="141" t="s">
        <v>1067</v>
      </c>
      <c r="K13" s="146"/>
      <c r="L13" s="147"/>
      <c r="M13" s="147"/>
      <c r="N13" s="206" t="s">
        <v>164</v>
      </c>
      <c r="O13" s="227" t="s">
        <v>728</v>
      </c>
      <c r="P13" s="142"/>
      <c r="Q13" s="146"/>
      <c r="R13" s="228"/>
      <c r="S13" s="146"/>
      <c r="T13" s="139" t="s">
        <v>164</v>
      </c>
      <c r="U13" s="140" t="s">
        <v>1224</v>
      </c>
      <c r="V13" s="141">
        <v>1950</v>
      </c>
      <c r="W13" s="146"/>
      <c r="X13" s="146"/>
      <c r="Y13" s="243"/>
      <c r="Z13" s="139" t="s">
        <v>164</v>
      </c>
      <c r="AA13" s="202" t="s">
        <v>491</v>
      </c>
      <c r="AB13" s="144">
        <v>2350</v>
      </c>
      <c r="AC13" s="146"/>
      <c r="AD13" s="147"/>
      <c r="AE13" s="196"/>
      <c r="AF13" s="215"/>
    </row>
    <row r="14" spans="2:32" s="120" customFormat="1" ht="15" customHeight="1">
      <c r="B14" s="139" t="s">
        <v>167</v>
      </c>
      <c r="C14" s="140" t="s">
        <v>1390</v>
      </c>
      <c r="D14" s="141">
        <v>2700</v>
      </c>
      <c r="E14" s="142"/>
      <c r="F14" s="141">
        <v>550</v>
      </c>
      <c r="G14" s="143"/>
      <c r="H14" s="139" t="s">
        <v>167</v>
      </c>
      <c r="I14" s="140"/>
      <c r="J14" s="141"/>
      <c r="K14" s="142"/>
      <c r="L14" s="141"/>
      <c r="M14" s="141"/>
      <c r="N14" s="206" t="s">
        <v>167</v>
      </c>
      <c r="O14" s="227" t="s">
        <v>729</v>
      </c>
      <c r="P14" s="142"/>
      <c r="Q14" s="142"/>
      <c r="R14" s="228"/>
      <c r="S14" s="142"/>
      <c r="T14" s="139" t="s">
        <v>167</v>
      </c>
      <c r="U14" s="140" t="s">
        <v>490</v>
      </c>
      <c r="V14" s="141">
        <v>2550</v>
      </c>
      <c r="W14" s="142"/>
      <c r="X14" s="142"/>
      <c r="Y14" s="242"/>
      <c r="Z14" s="139" t="s">
        <v>167</v>
      </c>
      <c r="AA14" s="202" t="s">
        <v>1100</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730</v>
      </c>
      <c r="P15" s="142"/>
      <c r="Q15" s="142"/>
      <c r="R15" s="228"/>
      <c r="S15" s="142"/>
      <c r="T15" s="139" t="s">
        <v>168</v>
      </c>
      <c r="U15" s="140" t="s">
        <v>493</v>
      </c>
      <c r="V15" s="141">
        <v>2900</v>
      </c>
      <c r="W15" s="142"/>
      <c r="X15" s="144">
        <v>250</v>
      </c>
      <c r="Y15" s="242"/>
      <c r="Z15" s="139" t="s">
        <v>168</v>
      </c>
      <c r="AA15" s="140" t="s">
        <v>494</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731</v>
      </c>
      <c r="P16" s="182"/>
      <c r="Q16" s="182"/>
      <c r="R16" s="249"/>
      <c r="S16" s="182"/>
      <c r="T16" s="179" t="s">
        <v>200</v>
      </c>
      <c r="U16" s="180" t="s">
        <v>495</v>
      </c>
      <c r="V16" s="181">
        <v>1400</v>
      </c>
      <c r="W16" s="182"/>
      <c r="X16" s="183">
        <v>200</v>
      </c>
      <c r="Y16" s="244"/>
      <c r="Z16" s="179" t="s">
        <v>200</v>
      </c>
      <c r="AA16" s="180" t="s">
        <v>496</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732</v>
      </c>
      <c r="P17" s="142"/>
      <c r="Q17" s="142"/>
      <c r="R17" s="228"/>
      <c r="S17" s="148"/>
      <c r="T17" s="208" t="s">
        <v>201</v>
      </c>
      <c r="U17" s="140"/>
      <c r="V17" s="141"/>
      <c r="W17" s="142"/>
      <c r="X17" s="144"/>
      <c r="Y17" s="148"/>
      <c r="Z17" s="208" t="s">
        <v>201</v>
      </c>
      <c r="AA17" s="140" t="s">
        <v>497</v>
      </c>
      <c r="AB17" s="141">
        <v>3050</v>
      </c>
      <c r="AC17" s="142"/>
      <c r="AD17" s="141">
        <v>700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498</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7400</v>
      </c>
      <c r="E21" s="203">
        <f>SUM(E9:E20)</f>
        <v>0</v>
      </c>
      <c r="F21" s="203">
        <f>SUM(F9:F20)</f>
        <v>800</v>
      </c>
      <c r="G21" s="204">
        <f>SUM(G9:G20)</f>
        <v>0</v>
      </c>
      <c r="H21" s="157"/>
      <c r="I21" s="158" t="s">
        <v>165</v>
      </c>
      <c r="J21" s="203">
        <f>SUM(J9:J20)</f>
        <v>1950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17600</v>
      </c>
      <c r="W21" s="203">
        <f>SUM(W9:W20)</f>
        <v>0</v>
      </c>
      <c r="X21" s="203">
        <f>SUM(X9:X20)</f>
        <v>550</v>
      </c>
      <c r="Y21" s="204">
        <f>SUM(Y9:Y20)</f>
        <v>0</v>
      </c>
      <c r="Z21" s="157"/>
      <c r="AA21" s="158" t="s">
        <v>165</v>
      </c>
      <c r="AB21" s="203">
        <f>SUM(AB9:AB20)</f>
        <v>20200</v>
      </c>
      <c r="AC21" s="203">
        <f>SUM(AC9:AC20)</f>
        <v>0</v>
      </c>
      <c r="AD21" s="203">
        <f>SUM(AD9:AD20)</f>
        <v>1750</v>
      </c>
      <c r="AE21" s="204">
        <f>SUM(AE9:AE20)</f>
        <v>0</v>
      </c>
      <c r="AF21" s="215"/>
    </row>
    <row r="22" spans="2:31" ht="18" customHeight="1">
      <c r="B22" s="401" t="s">
        <v>1009</v>
      </c>
      <c r="C22" s="401"/>
      <c r="D22" s="401"/>
      <c r="E22" s="113"/>
      <c r="F22" s="113"/>
      <c r="G22" s="113"/>
      <c r="H22" s="393" t="s">
        <v>152</v>
      </c>
      <c r="I22" s="393"/>
      <c r="J22" s="402">
        <f>D41+J41+P41+V41+AB41</f>
        <v>64000</v>
      </c>
      <c r="K22" s="402"/>
      <c r="L22" s="387">
        <f>F41+L41+R41+X41+AD41</f>
        <v>3100</v>
      </c>
      <c r="M22" s="387"/>
      <c r="N22" s="121"/>
      <c r="O22" s="113" t="s">
        <v>153</v>
      </c>
      <c r="P22" s="402">
        <f>E41+K41+Q41+W41+AC41</f>
        <v>0</v>
      </c>
      <c r="Q22" s="402"/>
      <c r="R22" s="387">
        <f>G41+M41+S41+Y41+AE41</f>
        <v>0</v>
      </c>
      <c r="S22" s="387"/>
      <c r="T22" s="121"/>
      <c r="U22" s="393"/>
      <c r="V22" s="393"/>
      <c r="W22" s="394"/>
      <c r="X22" s="394"/>
      <c r="Y22" s="394"/>
      <c r="Z22" s="394"/>
      <c r="AA22" s="122"/>
      <c r="AB22" s="123"/>
      <c r="AC22" s="124"/>
      <c r="AD22" s="124"/>
      <c r="AE22" s="124"/>
    </row>
    <row r="23" spans="2:32" s="131" customFormat="1" ht="15" customHeight="1">
      <c r="B23" s="395" t="s">
        <v>154</v>
      </c>
      <c r="C23" s="396"/>
      <c r="D23" s="396"/>
      <c r="E23" s="396"/>
      <c r="F23" s="396"/>
      <c r="G23" s="443"/>
      <c r="H23" s="395" t="s">
        <v>155</v>
      </c>
      <c r="I23" s="396"/>
      <c r="J23" s="396"/>
      <c r="K23" s="396"/>
      <c r="L23" s="396"/>
      <c r="M23" s="443"/>
      <c r="N23" s="395" t="s">
        <v>156</v>
      </c>
      <c r="O23" s="396"/>
      <c r="P23" s="396"/>
      <c r="Q23" s="396"/>
      <c r="R23" s="396"/>
      <c r="S23" s="443"/>
      <c r="T23" s="395" t="s">
        <v>157</v>
      </c>
      <c r="U23" s="396"/>
      <c r="V23" s="396"/>
      <c r="W23" s="396"/>
      <c r="X23" s="396"/>
      <c r="Y23" s="443"/>
      <c r="Z23" s="398" t="s">
        <v>286</v>
      </c>
      <c r="AA23" s="399"/>
      <c r="AB23" s="399"/>
      <c r="AC23" s="399"/>
      <c r="AD23" s="399"/>
      <c r="AE23" s="400"/>
      <c r="AF23" s="138"/>
    </row>
    <row r="24" spans="2:32" s="126" customFormat="1" ht="15" customHeight="1">
      <c r="B24" s="444"/>
      <c r="C24" s="446" t="s">
        <v>606</v>
      </c>
      <c r="D24" s="407" t="s">
        <v>199</v>
      </c>
      <c r="E24" s="448"/>
      <c r="F24" s="407" t="s">
        <v>160</v>
      </c>
      <c r="G24" s="449"/>
      <c r="H24" s="444"/>
      <c r="I24" s="446" t="s">
        <v>606</v>
      </c>
      <c r="J24" s="407" t="s">
        <v>199</v>
      </c>
      <c r="K24" s="448"/>
      <c r="L24" s="407" t="s">
        <v>160</v>
      </c>
      <c r="M24" s="449"/>
      <c r="N24" s="444"/>
      <c r="O24" s="446" t="s">
        <v>606</v>
      </c>
      <c r="P24" s="407" t="s">
        <v>199</v>
      </c>
      <c r="Q24" s="448"/>
      <c r="R24" s="407" t="s">
        <v>160</v>
      </c>
      <c r="S24" s="449"/>
      <c r="T24" s="444"/>
      <c r="U24" s="446" t="s">
        <v>606</v>
      </c>
      <c r="V24" s="407" t="s">
        <v>199</v>
      </c>
      <c r="W24" s="448"/>
      <c r="X24" s="407" t="s">
        <v>160</v>
      </c>
      <c r="Y24" s="449"/>
      <c r="Z24" s="444"/>
      <c r="AA24" s="446" t="s">
        <v>606</v>
      </c>
      <c r="AB24" s="407" t="s">
        <v>199</v>
      </c>
      <c r="AC24" s="448"/>
      <c r="AD24" s="407" t="s">
        <v>160</v>
      </c>
      <c r="AE24" s="449"/>
      <c r="AF24" s="127"/>
    </row>
    <row r="25" spans="1:32" s="126" customFormat="1" ht="13.5" customHeight="1">
      <c r="A25" s="128"/>
      <c r="B25" s="445"/>
      <c r="C25" s="447"/>
      <c r="D25" s="171" t="s">
        <v>152</v>
      </c>
      <c r="E25" s="172" t="s">
        <v>205</v>
      </c>
      <c r="F25" s="171" t="s">
        <v>152</v>
      </c>
      <c r="G25" s="172" t="s">
        <v>205</v>
      </c>
      <c r="H25" s="445"/>
      <c r="I25" s="447"/>
      <c r="J25" s="171" t="s">
        <v>152</v>
      </c>
      <c r="K25" s="172" t="s">
        <v>205</v>
      </c>
      <c r="L25" s="171" t="s">
        <v>152</v>
      </c>
      <c r="M25" s="172" t="s">
        <v>205</v>
      </c>
      <c r="N25" s="445"/>
      <c r="O25" s="447"/>
      <c r="P25" s="171" t="s">
        <v>152</v>
      </c>
      <c r="Q25" s="172" t="s">
        <v>205</v>
      </c>
      <c r="R25" s="171" t="s">
        <v>152</v>
      </c>
      <c r="S25" s="172" t="s">
        <v>205</v>
      </c>
      <c r="T25" s="445"/>
      <c r="U25" s="447"/>
      <c r="V25" s="171" t="s">
        <v>152</v>
      </c>
      <c r="W25" s="172" t="s">
        <v>205</v>
      </c>
      <c r="X25" s="171" t="s">
        <v>152</v>
      </c>
      <c r="Y25" s="172" t="s">
        <v>205</v>
      </c>
      <c r="Z25" s="445"/>
      <c r="AA25" s="447"/>
      <c r="AB25" s="171" t="s">
        <v>152</v>
      </c>
      <c r="AC25" s="172" t="s">
        <v>205</v>
      </c>
      <c r="AD25" s="171" t="s">
        <v>152</v>
      </c>
      <c r="AE25" s="200" t="s">
        <v>205</v>
      </c>
      <c r="AF25" s="127"/>
    </row>
    <row r="26" spans="2:32" s="120" customFormat="1" ht="15" customHeight="1">
      <c r="B26" s="132" t="s">
        <v>0</v>
      </c>
      <c r="C26" s="133" t="s">
        <v>738</v>
      </c>
      <c r="D26" s="134">
        <v>1000</v>
      </c>
      <c r="E26" s="135"/>
      <c r="F26" s="134">
        <v>250</v>
      </c>
      <c r="G26" s="135"/>
      <c r="H26" s="132" t="s">
        <v>0</v>
      </c>
      <c r="I26" s="133" t="s">
        <v>755</v>
      </c>
      <c r="J26" s="310">
        <v>1150</v>
      </c>
      <c r="K26" s="135"/>
      <c r="L26" s="137">
        <v>250</v>
      </c>
      <c r="M26" s="135"/>
      <c r="N26" s="205" t="s">
        <v>0</v>
      </c>
      <c r="O26" s="225" t="s">
        <v>741</v>
      </c>
      <c r="P26" s="135"/>
      <c r="Q26" s="135"/>
      <c r="R26" s="226"/>
      <c r="S26" s="135"/>
      <c r="T26" s="132" t="s">
        <v>0</v>
      </c>
      <c r="U26" s="133" t="s">
        <v>737</v>
      </c>
      <c r="V26" s="134">
        <v>1750</v>
      </c>
      <c r="W26" s="135"/>
      <c r="X26" s="134"/>
      <c r="Y26" s="135"/>
      <c r="Z26" s="132" t="s">
        <v>0</v>
      </c>
      <c r="AA26" s="201" t="s">
        <v>739</v>
      </c>
      <c r="AB26" s="137">
        <v>5250</v>
      </c>
      <c r="AC26" s="135"/>
      <c r="AD26" s="137"/>
      <c r="AE26" s="192"/>
      <c r="AF26" s="176"/>
    </row>
    <row r="27" spans="2:32" s="120" customFormat="1" ht="15" customHeight="1">
      <c r="B27" s="139" t="s">
        <v>161</v>
      </c>
      <c r="C27" s="140" t="s">
        <v>737</v>
      </c>
      <c r="D27" s="141">
        <v>1450</v>
      </c>
      <c r="E27" s="142"/>
      <c r="F27" s="141">
        <v>350</v>
      </c>
      <c r="G27" s="142"/>
      <c r="H27" s="139" t="s">
        <v>161</v>
      </c>
      <c r="I27" s="140" t="s">
        <v>756</v>
      </c>
      <c r="J27" s="260">
        <v>300</v>
      </c>
      <c r="K27" s="142"/>
      <c r="L27" s="141"/>
      <c r="M27" s="142"/>
      <c r="N27" s="206" t="s">
        <v>161</v>
      </c>
      <c r="O27" s="227" t="s">
        <v>742</v>
      </c>
      <c r="P27" s="142"/>
      <c r="Q27" s="142"/>
      <c r="R27" s="228"/>
      <c r="S27" s="142"/>
      <c r="T27" s="139" t="s">
        <v>161</v>
      </c>
      <c r="U27" s="145" t="s">
        <v>738</v>
      </c>
      <c r="V27" s="141" t="s">
        <v>1171</v>
      </c>
      <c r="W27" s="142"/>
      <c r="X27" s="141"/>
      <c r="Y27" s="142"/>
      <c r="Z27" s="139" t="s">
        <v>161</v>
      </c>
      <c r="AA27" s="202" t="s">
        <v>319</v>
      </c>
      <c r="AB27" s="144">
        <v>5200</v>
      </c>
      <c r="AC27" s="142"/>
      <c r="AD27" s="144"/>
      <c r="AE27" s="194"/>
      <c r="AF27" s="176"/>
    </row>
    <row r="28" spans="2:32" s="120" customFormat="1" ht="15" customHeight="1">
      <c r="B28" s="139" t="s">
        <v>162</v>
      </c>
      <c r="C28" s="140" t="s">
        <v>1160</v>
      </c>
      <c r="D28" s="141">
        <v>2450</v>
      </c>
      <c r="E28" s="142"/>
      <c r="F28" s="141">
        <v>50</v>
      </c>
      <c r="G28" s="142"/>
      <c r="H28" s="139" t="s">
        <v>162</v>
      </c>
      <c r="I28" s="140" t="s">
        <v>499</v>
      </c>
      <c r="J28" s="260">
        <v>1750</v>
      </c>
      <c r="K28" s="142"/>
      <c r="L28" s="141"/>
      <c r="M28" s="142"/>
      <c r="N28" s="206" t="s">
        <v>162</v>
      </c>
      <c r="O28" s="227" t="s">
        <v>743</v>
      </c>
      <c r="P28" s="142"/>
      <c r="Q28" s="142"/>
      <c r="R28" s="228"/>
      <c r="S28" s="142"/>
      <c r="T28" s="139" t="s">
        <v>162</v>
      </c>
      <c r="U28" s="140" t="s">
        <v>500</v>
      </c>
      <c r="V28" s="141">
        <v>1900</v>
      </c>
      <c r="W28" s="142"/>
      <c r="X28" s="141"/>
      <c r="Y28" s="142"/>
      <c r="Z28" s="139" t="s">
        <v>162</v>
      </c>
      <c r="AA28" s="202" t="s">
        <v>501</v>
      </c>
      <c r="AB28" s="144">
        <v>3150</v>
      </c>
      <c r="AC28" s="142"/>
      <c r="AD28" s="144"/>
      <c r="AE28" s="194"/>
      <c r="AF28" s="176"/>
    </row>
    <row r="29" spans="2:32" s="120" customFormat="1" ht="15" customHeight="1">
      <c r="B29" s="139" t="s">
        <v>163</v>
      </c>
      <c r="C29" s="140" t="s">
        <v>502</v>
      </c>
      <c r="D29" s="141">
        <v>1000</v>
      </c>
      <c r="E29" s="142"/>
      <c r="F29" s="141">
        <v>200</v>
      </c>
      <c r="G29" s="142"/>
      <c r="H29" s="139" t="s">
        <v>163</v>
      </c>
      <c r="I29" s="145" t="s">
        <v>754</v>
      </c>
      <c r="J29" s="141" t="s">
        <v>223</v>
      </c>
      <c r="K29" s="142"/>
      <c r="L29" s="141"/>
      <c r="M29" s="142"/>
      <c r="N29" s="206" t="s">
        <v>163</v>
      </c>
      <c r="O29" s="227" t="s">
        <v>744</v>
      </c>
      <c r="P29" s="142"/>
      <c r="Q29" s="142"/>
      <c r="R29" s="228"/>
      <c r="S29" s="142"/>
      <c r="T29" s="139" t="s">
        <v>163</v>
      </c>
      <c r="U29" s="140" t="s">
        <v>499</v>
      </c>
      <c r="V29" s="141">
        <v>2250</v>
      </c>
      <c r="W29" s="142"/>
      <c r="X29" s="141">
        <v>250</v>
      </c>
      <c r="Y29" s="142"/>
      <c r="Z29" s="139" t="s">
        <v>163</v>
      </c>
      <c r="AA29" s="202" t="s">
        <v>1302</v>
      </c>
      <c r="AB29" s="260" t="s">
        <v>1301</v>
      </c>
      <c r="AC29" s="142"/>
      <c r="AD29" s="144"/>
      <c r="AE29" s="194"/>
      <c r="AF29" s="176"/>
    </row>
    <row r="30" spans="2:32" s="120" customFormat="1" ht="15" customHeight="1">
      <c r="B30" s="139" t="s">
        <v>164</v>
      </c>
      <c r="C30" s="140" t="s">
        <v>1300</v>
      </c>
      <c r="D30" s="141">
        <v>3050</v>
      </c>
      <c r="E30" s="146"/>
      <c r="F30" s="147">
        <v>250</v>
      </c>
      <c r="G30" s="146"/>
      <c r="H30" s="139" t="s">
        <v>164</v>
      </c>
      <c r="I30" s="140" t="s">
        <v>319</v>
      </c>
      <c r="J30" s="141">
        <v>1850</v>
      </c>
      <c r="K30" s="146"/>
      <c r="L30" s="144"/>
      <c r="M30" s="146"/>
      <c r="N30" s="206" t="s">
        <v>164</v>
      </c>
      <c r="O30" s="227" t="s">
        <v>745</v>
      </c>
      <c r="P30" s="142"/>
      <c r="Q30" s="146"/>
      <c r="R30" s="228"/>
      <c r="S30" s="146"/>
      <c r="T30" s="139" t="s">
        <v>164</v>
      </c>
      <c r="U30" s="140" t="s">
        <v>1216</v>
      </c>
      <c r="V30" s="141">
        <v>4000</v>
      </c>
      <c r="W30" s="146"/>
      <c r="X30" s="147">
        <v>350</v>
      </c>
      <c r="Y30" s="146"/>
      <c r="Z30" s="139" t="s">
        <v>164</v>
      </c>
      <c r="AA30" s="202" t="s">
        <v>499</v>
      </c>
      <c r="AB30" s="260">
        <v>3450</v>
      </c>
      <c r="AC30" s="146"/>
      <c r="AD30" s="147">
        <v>250</v>
      </c>
      <c r="AE30" s="196"/>
      <c r="AF30" s="176"/>
    </row>
    <row r="31" spans="2:32" s="120" customFormat="1" ht="15" customHeight="1">
      <c r="B31" s="139" t="s">
        <v>167</v>
      </c>
      <c r="C31" s="140"/>
      <c r="D31" s="141"/>
      <c r="E31" s="142"/>
      <c r="F31" s="141"/>
      <c r="G31" s="142"/>
      <c r="H31" s="139" t="s">
        <v>167</v>
      </c>
      <c r="I31" s="140" t="s">
        <v>739</v>
      </c>
      <c r="J31" s="141">
        <v>1400</v>
      </c>
      <c r="K31" s="142"/>
      <c r="L31" s="144"/>
      <c r="M31" s="142"/>
      <c r="N31" s="206" t="s">
        <v>167</v>
      </c>
      <c r="O31" s="227" t="s">
        <v>746</v>
      </c>
      <c r="P31" s="142"/>
      <c r="Q31" s="142"/>
      <c r="R31" s="228"/>
      <c r="S31" s="142"/>
      <c r="T31" s="139" t="s">
        <v>167</v>
      </c>
      <c r="U31" s="140" t="s">
        <v>1215</v>
      </c>
      <c r="V31" s="141" t="s">
        <v>1209</v>
      </c>
      <c r="W31" s="142"/>
      <c r="X31" s="141"/>
      <c r="Y31" s="142"/>
      <c r="Z31" s="139" t="s">
        <v>167</v>
      </c>
      <c r="AA31" s="202" t="s">
        <v>737</v>
      </c>
      <c r="AB31" s="144">
        <v>2200</v>
      </c>
      <c r="AC31" s="142"/>
      <c r="AD31" s="141"/>
      <c r="AE31" s="194"/>
      <c r="AF31" s="176"/>
    </row>
    <row r="32" spans="2:32" s="120" customFormat="1" ht="15" customHeight="1">
      <c r="B32" s="139" t="s">
        <v>168</v>
      </c>
      <c r="C32" s="140" t="s">
        <v>319</v>
      </c>
      <c r="D32" s="141">
        <v>2000</v>
      </c>
      <c r="E32" s="142"/>
      <c r="F32" s="141">
        <v>350</v>
      </c>
      <c r="G32" s="142"/>
      <c r="H32" s="139" t="s">
        <v>168</v>
      </c>
      <c r="I32" s="140" t="s">
        <v>738</v>
      </c>
      <c r="J32" s="141">
        <v>500</v>
      </c>
      <c r="K32" s="142"/>
      <c r="L32" s="144"/>
      <c r="M32" s="142"/>
      <c r="N32" s="206" t="s">
        <v>168</v>
      </c>
      <c r="O32" s="227" t="s">
        <v>747</v>
      </c>
      <c r="P32" s="142"/>
      <c r="Q32" s="142"/>
      <c r="R32" s="228"/>
      <c r="S32" s="142"/>
      <c r="T32" s="139" t="s">
        <v>168</v>
      </c>
      <c r="U32" s="140" t="s">
        <v>740</v>
      </c>
      <c r="V32" s="260">
        <v>2250</v>
      </c>
      <c r="W32" s="142"/>
      <c r="X32" s="141">
        <v>150</v>
      </c>
      <c r="Y32" s="142"/>
      <c r="Z32" s="139" t="s">
        <v>168</v>
      </c>
      <c r="AA32" s="140" t="s">
        <v>738</v>
      </c>
      <c r="AB32" s="141">
        <v>2550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748</v>
      </c>
      <c r="P33" s="182"/>
      <c r="Q33" s="182"/>
      <c r="R33" s="249"/>
      <c r="S33" s="182"/>
      <c r="T33" s="179" t="s">
        <v>200</v>
      </c>
      <c r="U33" s="180" t="s">
        <v>501</v>
      </c>
      <c r="V33" s="181">
        <v>2100</v>
      </c>
      <c r="W33" s="182"/>
      <c r="X33" s="181">
        <v>100</v>
      </c>
      <c r="Y33" s="182"/>
      <c r="Z33" s="179" t="s">
        <v>200</v>
      </c>
      <c r="AA33" s="180" t="s">
        <v>503</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749</v>
      </c>
      <c r="P34" s="142"/>
      <c r="Q34" s="142"/>
      <c r="R34" s="228"/>
      <c r="S34" s="148"/>
      <c r="T34" s="208" t="s">
        <v>201</v>
      </c>
      <c r="U34" s="140"/>
      <c r="V34" s="141"/>
      <c r="W34" s="142"/>
      <c r="X34" s="141"/>
      <c r="Y34" s="148"/>
      <c r="Z34" s="208" t="s">
        <v>201</v>
      </c>
      <c r="AA34" s="140" t="s">
        <v>736</v>
      </c>
      <c r="AB34" s="141">
        <v>600</v>
      </c>
      <c r="AC34" s="142"/>
      <c r="AD34" s="141">
        <v>100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750</v>
      </c>
      <c r="P36" s="142"/>
      <c r="Q36" s="142"/>
      <c r="R36" s="228"/>
      <c r="S36" s="148"/>
      <c r="T36" s="208" t="s">
        <v>180</v>
      </c>
      <c r="U36" s="140"/>
      <c r="V36" s="141"/>
      <c r="W36" s="142"/>
      <c r="X36" s="144"/>
      <c r="Y36" s="148"/>
      <c r="Z36" s="208" t="s">
        <v>180</v>
      </c>
      <c r="AA36" s="140" t="s">
        <v>1333</v>
      </c>
      <c r="AB36" s="141">
        <v>3600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751</v>
      </c>
      <c r="P37" s="142"/>
      <c r="Q37" s="142"/>
      <c r="R37" s="228"/>
      <c r="S37" s="148"/>
      <c r="T37" s="208" t="s">
        <v>181</v>
      </c>
      <c r="U37" s="140"/>
      <c r="V37" s="141"/>
      <c r="W37" s="142"/>
      <c r="X37" s="144"/>
      <c r="Y37" s="148"/>
      <c r="Z37" s="208" t="s">
        <v>181</v>
      </c>
      <c r="AA37" s="140" t="s">
        <v>504</v>
      </c>
      <c r="AB37" s="141">
        <v>3000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752</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753</v>
      </c>
      <c r="P39" s="142"/>
      <c r="Q39" s="142"/>
      <c r="R39" s="228"/>
      <c r="S39" s="148"/>
      <c r="T39" s="208" t="s">
        <v>183</v>
      </c>
      <c r="U39" s="140"/>
      <c r="V39" s="141"/>
      <c r="W39" s="142"/>
      <c r="X39" s="144"/>
      <c r="Y39" s="148"/>
      <c r="Z39" s="208" t="s">
        <v>183</v>
      </c>
      <c r="AA39" s="140" t="s">
        <v>505</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10950</v>
      </c>
      <c r="E41" s="203">
        <f>SUM(E26:E40)</f>
        <v>0</v>
      </c>
      <c r="F41" s="203">
        <f>SUM(F26:F40)</f>
        <v>1450</v>
      </c>
      <c r="G41" s="204">
        <f>SUM(G26:G40)</f>
        <v>0</v>
      </c>
      <c r="H41" s="157"/>
      <c r="I41" s="158" t="s">
        <v>165</v>
      </c>
      <c r="J41" s="203">
        <f>SUM(J26:J40)</f>
        <v>6950</v>
      </c>
      <c r="K41" s="203">
        <f>SUM(K26:K40)</f>
        <v>0</v>
      </c>
      <c r="L41" s="203">
        <f>SUM(L26:L40)</f>
        <v>250</v>
      </c>
      <c r="M41" s="204">
        <f>SUM(M26:M40)</f>
        <v>0</v>
      </c>
      <c r="N41" s="157"/>
      <c r="O41" s="158" t="s">
        <v>165</v>
      </c>
      <c r="P41" s="203">
        <f>SUM(P26:P40)</f>
        <v>0</v>
      </c>
      <c r="Q41" s="203">
        <f>SUM(Q26:Q40)</f>
        <v>0</v>
      </c>
      <c r="R41" s="203">
        <f>SUM(R26:R40)</f>
        <v>0</v>
      </c>
      <c r="S41" s="204">
        <f>SUM(S26:S40)</f>
        <v>0</v>
      </c>
      <c r="T41" s="157"/>
      <c r="U41" s="158" t="s">
        <v>165</v>
      </c>
      <c r="V41" s="203">
        <f>SUM(V26:V40)</f>
        <v>14250</v>
      </c>
      <c r="W41" s="203">
        <f>SUM(W26:W40)</f>
        <v>0</v>
      </c>
      <c r="X41" s="203">
        <f>SUM(X26:X40)</f>
        <v>850</v>
      </c>
      <c r="Y41" s="204">
        <f>SUM(Y26:Y40)</f>
        <v>0</v>
      </c>
      <c r="Z41" s="157"/>
      <c r="AA41" s="158" t="s">
        <v>165</v>
      </c>
      <c r="AB41" s="203">
        <f>SUM(AB26:AB40)</f>
        <v>31850</v>
      </c>
      <c r="AC41" s="203">
        <f>SUM(AC26:AC40)</f>
        <v>0</v>
      </c>
      <c r="AD41" s="203">
        <f>SUM(AD26:AD40)</f>
        <v>550</v>
      </c>
      <c r="AE41" s="204">
        <f>SUM(AE26:AE40)</f>
        <v>0</v>
      </c>
      <c r="AF41" s="176"/>
    </row>
    <row r="42" spans="2:31" ht="18" customHeight="1">
      <c r="B42" s="468"/>
      <c r="C42" s="468"/>
      <c r="D42" s="468"/>
      <c r="E42" s="113"/>
      <c r="F42" s="113"/>
      <c r="G42" s="113"/>
      <c r="H42" s="469"/>
      <c r="I42" s="469"/>
      <c r="J42" s="470"/>
      <c r="K42" s="470"/>
      <c r="L42" s="471"/>
      <c r="M42" s="471"/>
      <c r="N42" s="111"/>
      <c r="O42" s="251"/>
      <c r="P42" s="470"/>
      <c r="Q42" s="470"/>
      <c r="R42" s="471"/>
      <c r="S42" s="471"/>
      <c r="T42" s="111"/>
      <c r="U42" s="111"/>
      <c r="V42" s="111"/>
      <c r="W42" s="111"/>
      <c r="X42" s="252"/>
      <c r="Y42" s="252"/>
      <c r="Z42" s="253"/>
      <c r="AA42" s="252"/>
      <c r="AB42" s="254"/>
      <c r="AC42" s="124"/>
      <c r="AD42" s="124"/>
      <c r="AE42" s="124"/>
    </row>
    <row r="43" spans="2:32" s="131" customFormat="1" ht="15" customHeight="1">
      <c r="B43" s="398" t="s">
        <v>216</v>
      </c>
      <c r="C43" s="399"/>
      <c r="D43" s="399"/>
      <c r="E43" s="399"/>
      <c r="F43" s="399"/>
      <c r="G43" s="400"/>
      <c r="H43" s="398" t="s">
        <v>216</v>
      </c>
      <c r="I43" s="399"/>
      <c r="J43" s="399"/>
      <c r="K43" s="399"/>
      <c r="L43" s="399"/>
      <c r="M43" s="400"/>
      <c r="N43" s="398" t="s">
        <v>216</v>
      </c>
      <c r="O43" s="399"/>
      <c r="P43" s="399"/>
      <c r="Q43" s="399"/>
      <c r="R43" s="399"/>
      <c r="S43" s="400"/>
      <c r="T43" s="398" t="s">
        <v>216</v>
      </c>
      <c r="U43" s="399"/>
      <c r="V43" s="399"/>
      <c r="W43" s="399"/>
      <c r="X43" s="399"/>
      <c r="Y43" s="400"/>
      <c r="Z43" s="398" t="s">
        <v>216</v>
      </c>
      <c r="AA43" s="399"/>
      <c r="AB43" s="399"/>
      <c r="AC43" s="399"/>
      <c r="AD43" s="399"/>
      <c r="AE43" s="400"/>
      <c r="AF43" s="150"/>
    </row>
    <row r="44" spans="2:32" s="126" customFormat="1" ht="15" customHeight="1">
      <c r="B44" s="433"/>
      <c r="C44" s="434"/>
      <c r="D44" s="434"/>
      <c r="E44" s="434"/>
      <c r="F44" s="434"/>
      <c r="G44" s="435"/>
      <c r="H44" s="433"/>
      <c r="I44" s="434"/>
      <c r="J44" s="434"/>
      <c r="K44" s="434"/>
      <c r="L44" s="434"/>
      <c r="M44" s="435"/>
      <c r="N44" s="433"/>
      <c r="O44" s="434"/>
      <c r="P44" s="434"/>
      <c r="Q44" s="434"/>
      <c r="R44" s="434"/>
      <c r="S44" s="435"/>
      <c r="T44" s="433"/>
      <c r="U44" s="434"/>
      <c r="V44" s="434"/>
      <c r="W44" s="434"/>
      <c r="X44" s="434"/>
      <c r="Y44" s="435"/>
      <c r="Z44" s="433"/>
      <c r="AA44" s="434"/>
      <c r="AB44" s="434"/>
      <c r="AC44" s="434"/>
      <c r="AD44" s="434"/>
      <c r="AE44" s="435"/>
      <c r="AF44" s="17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25">
    <mergeCell ref="AD51:AE51"/>
    <mergeCell ref="N47:S47"/>
    <mergeCell ref="T45:Y45"/>
    <mergeCell ref="T46:Y46"/>
    <mergeCell ref="T47:Y47"/>
    <mergeCell ref="Z45:AE45"/>
    <mergeCell ref="Z46:AE46"/>
    <mergeCell ref="Z47:AE47"/>
    <mergeCell ref="N45:S45"/>
    <mergeCell ref="N46:S46"/>
    <mergeCell ref="B45:G45"/>
    <mergeCell ref="B46:G46"/>
    <mergeCell ref="B47:G47"/>
    <mergeCell ref="H45:M45"/>
    <mergeCell ref="H46:M46"/>
    <mergeCell ref="H47:M47"/>
    <mergeCell ref="B48:G48"/>
    <mergeCell ref="H48:M48"/>
    <mergeCell ref="N48:S48"/>
    <mergeCell ref="T48:Y48"/>
    <mergeCell ref="Z48:AE48"/>
    <mergeCell ref="B49:G49"/>
    <mergeCell ref="H49:M49"/>
    <mergeCell ref="N49:S49"/>
    <mergeCell ref="T49:Y49"/>
    <mergeCell ref="Z49:AE49"/>
    <mergeCell ref="B43:G43"/>
    <mergeCell ref="H43:M43"/>
    <mergeCell ref="N43:S43"/>
    <mergeCell ref="T43:Y43"/>
    <mergeCell ref="Z43:AE43"/>
    <mergeCell ref="B44:G44"/>
    <mergeCell ref="H44:M44"/>
    <mergeCell ref="N44:S44"/>
    <mergeCell ref="T44:Y44"/>
    <mergeCell ref="Z44:AE44"/>
    <mergeCell ref="AA24:AA25"/>
    <mergeCell ref="AB24:AC24"/>
    <mergeCell ref="AD24:AE24"/>
    <mergeCell ref="B42:D42"/>
    <mergeCell ref="H42:I42"/>
    <mergeCell ref="J42:K42"/>
    <mergeCell ref="L42:M42"/>
    <mergeCell ref="P42:Q42"/>
    <mergeCell ref="R42:S42"/>
    <mergeCell ref="R24:S24"/>
    <mergeCell ref="T24:T25"/>
    <mergeCell ref="U24:U25"/>
    <mergeCell ref="V24:W24"/>
    <mergeCell ref="X24:Y24"/>
    <mergeCell ref="Z24:Z25"/>
    <mergeCell ref="I24:I25"/>
    <mergeCell ref="J24:K24"/>
    <mergeCell ref="L24:M24"/>
    <mergeCell ref="N24:N25"/>
    <mergeCell ref="O24:O25"/>
    <mergeCell ref="P24:Q24"/>
    <mergeCell ref="B23:G23"/>
    <mergeCell ref="H23:M23"/>
    <mergeCell ref="N23:S23"/>
    <mergeCell ref="T23:Y23"/>
    <mergeCell ref="Z23:AE23"/>
    <mergeCell ref="B24:B25"/>
    <mergeCell ref="C24:C25"/>
    <mergeCell ref="D24:E24"/>
    <mergeCell ref="F24:G24"/>
    <mergeCell ref="H24:H25"/>
    <mergeCell ref="AB7:AC7"/>
    <mergeCell ref="AD7:AE7"/>
    <mergeCell ref="B22:D22"/>
    <mergeCell ref="H22:I22"/>
    <mergeCell ref="J22:K22"/>
    <mergeCell ref="L22:M22"/>
    <mergeCell ref="P22:Q22"/>
    <mergeCell ref="R22:S22"/>
    <mergeCell ref="U22:V22"/>
    <mergeCell ref="W22:Z22"/>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1</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1016</v>
      </c>
      <c r="C5" s="401"/>
      <c r="D5" s="401"/>
      <c r="E5" s="113"/>
      <c r="F5" s="113"/>
      <c r="G5" s="113"/>
      <c r="H5" s="393" t="s">
        <v>152</v>
      </c>
      <c r="I5" s="393"/>
      <c r="J5" s="402">
        <f>D49+J49+P49+V49+AB49</f>
        <v>48750</v>
      </c>
      <c r="K5" s="402"/>
      <c r="L5" s="387">
        <f>F49+L49+R49+X49+AD19</f>
        <v>2600</v>
      </c>
      <c r="M5" s="387"/>
      <c r="N5" s="121"/>
      <c r="O5" s="113" t="s">
        <v>153</v>
      </c>
      <c r="P5" s="402">
        <f>+E49+K49+Q49+W49+AC49</f>
        <v>0</v>
      </c>
      <c r="Q5" s="402"/>
      <c r="R5" s="387">
        <f>G49+M49+S49+Y49+AE49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334</v>
      </c>
      <c r="AA6" s="399"/>
      <c r="AB6" s="399"/>
      <c r="AC6" s="399"/>
      <c r="AD6" s="399"/>
      <c r="AE6" s="400"/>
      <c r="AF6" s="138"/>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31"/>
      <c r="U7" s="405" t="s">
        <v>606</v>
      </c>
      <c r="V7" s="405" t="s">
        <v>199</v>
      </c>
      <c r="W7" s="407"/>
      <c r="X7" s="405" t="s">
        <v>160</v>
      </c>
      <c r="Y7" s="408"/>
      <c r="Z7" s="444"/>
      <c r="AA7" s="446" t="s">
        <v>606</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c r="D9" s="134"/>
      <c r="E9" s="135"/>
      <c r="F9" s="134"/>
      <c r="G9" s="136"/>
      <c r="H9" s="132" t="s">
        <v>0</v>
      </c>
      <c r="I9" s="133" t="s">
        <v>1187</v>
      </c>
      <c r="J9" s="134">
        <v>550</v>
      </c>
      <c r="K9" s="135"/>
      <c r="L9" s="134"/>
      <c r="M9" s="135"/>
      <c r="N9" s="132" t="s">
        <v>0</v>
      </c>
      <c r="O9" s="133" t="s">
        <v>312</v>
      </c>
      <c r="P9" s="134">
        <v>150</v>
      </c>
      <c r="Q9" s="135"/>
      <c r="R9" s="137"/>
      <c r="S9" s="134"/>
      <c r="T9" s="132" t="s">
        <v>0</v>
      </c>
      <c r="U9" s="133" t="s">
        <v>1316</v>
      </c>
      <c r="V9" s="134"/>
      <c r="W9" s="135"/>
      <c r="X9" s="137"/>
      <c r="Y9" s="135"/>
      <c r="Z9" s="132" t="s">
        <v>0</v>
      </c>
      <c r="AA9" s="133"/>
      <c r="AB9" s="134"/>
      <c r="AC9" s="135"/>
      <c r="AD9" s="137"/>
      <c r="AE9" s="193"/>
      <c r="AF9" s="138"/>
    </row>
    <row r="10" spans="2:32" s="131" customFormat="1" ht="15" customHeight="1">
      <c r="B10" s="139" t="s">
        <v>161</v>
      </c>
      <c r="C10" s="140" t="s">
        <v>1165</v>
      </c>
      <c r="D10" s="141" t="s">
        <v>1151</v>
      </c>
      <c r="E10" s="142"/>
      <c r="F10" s="141"/>
      <c r="G10" s="143"/>
      <c r="H10" s="139" t="s">
        <v>161</v>
      </c>
      <c r="I10" s="140" t="s">
        <v>763</v>
      </c>
      <c r="J10" s="141">
        <v>200</v>
      </c>
      <c r="K10" s="142"/>
      <c r="L10" s="141"/>
      <c r="M10" s="142"/>
      <c r="N10" s="139" t="s">
        <v>161</v>
      </c>
      <c r="O10" s="140"/>
      <c r="P10" s="141"/>
      <c r="Q10" s="142"/>
      <c r="R10" s="144"/>
      <c r="S10" s="141"/>
      <c r="T10" s="139" t="s">
        <v>161</v>
      </c>
      <c r="U10" s="145" t="s">
        <v>766</v>
      </c>
      <c r="V10" s="141">
        <v>2700</v>
      </c>
      <c r="W10" s="142"/>
      <c r="X10" s="141">
        <v>150</v>
      </c>
      <c r="Y10" s="142"/>
      <c r="Z10" s="139" t="s">
        <v>161</v>
      </c>
      <c r="AA10" s="145" t="s">
        <v>313</v>
      </c>
      <c r="AB10" s="141" t="s">
        <v>1209</v>
      </c>
      <c r="AC10" s="142"/>
      <c r="AD10" s="141"/>
      <c r="AE10" s="195"/>
      <c r="AF10" s="138"/>
    </row>
    <row r="11" spans="2:32" s="131" customFormat="1" ht="15" customHeight="1">
      <c r="B11" s="139" t="s">
        <v>162</v>
      </c>
      <c r="C11" s="140" t="s">
        <v>1166</v>
      </c>
      <c r="D11" s="141" t="s">
        <v>1151</v>
      </c>
      <c r="E11" s="142"/>
      <c r="F11" s="141"/>
      <c r="G11" s="143"/>
      <c r="H11" s="139" t="s">
        <v>162</v>
      </c>
      <c r="I11" s="140" t="s">
        <v>758</v>
      </c>
      <c r="J11" s="141" t="s">
        <v>678</v>
      </c>
      <c r="K11" s="142"/>
      <c r="L11" s="141"/>
      <c r="M11" s="142"/>
      <c r="N11" s="139" t="s">
        <v>162</v>
      </c>
      <c r="O11" s="140"/>
      <c r="P11" s="141"/>
      <c r="Q11" s="142"/>
      <c r="R11" s="144"/>
      <c r="S11" s="141"/>
      <c r="T11" s="139" t="s">
        <v>162</v>
      </c>
      <c r="U11" s="140" t="s">
        <v>764</v>
      </c>
      <c r="V11" s="141">
        <v>3750</v>
      </c>
      <c r="W11" s="142"/>
      <c r="X11" s="141">
        <v>250</v>
      </c>
      <c r="Y11" s="142"/>
      <c r="Z11" s="139" t="s">
        <v>162</v>
      </c>
      <c r="AA11" s="140" t="s">
        <v>1178</v>
      </c>
      <c r="AB11" s="141" t="s">
        <v>1176</v>
      </c>
      <c r="AC11" s="142"/>
      <c r="AD11" s="141"/>
      <c r="AE11" s="195"/>
      <c r="AF11" s="138"/>
    </row>
    <row r="12" spans="2:32" s="131" customFormat="1" ht="15" customHeight="1">
      <c r="B12" s="139" t="s">
        <v>163</v>
      </c>
      <c r="C12" s="140" t="s">
        <v>1167</v>
      </c>
      <c r="D12" s="141" t="s">
        <v>1151</v>
      </c>
      <c r="E12" s="142"/>
      <c r="F12" s="141"/>
      <c r="G12" s="143"/>
      <c r="H12" s="139" t="s">
        <v>163</v>
      </c>
      <c r="I12" s="140" t="s">
        <v>1226</v>
      </c>
      <c r="J12" s="141" t="s">
        <v>1225</v>
      </c>
      <c r="K12" s="142"/>
      <c r="L12" s="142"/>
      <c r="M12" s="142"/>
      <c r="N12" s="139" t="s">
        <v>163</v>
      </c>
      <c r="O12" s="140"/>
      <c r="P12" s="141"/>
      <c r="Q12" s="142"/>
      <c r="R12" s="144"/>
      <c r="S12" s="141"/>
      <c r="T12" s="139" t="s">
        <v>163</v>
      </c>
      <c r="U12" s="140" t="s">
        <v>314</v>
      </c>
      <c r="V12" s="141">
        <v>2800</v>
      </c>
      <c r="W12" s="146"/>
      <c r="X12" s="147">
        <v>100</v>
      </c>
      <c r="Y12" s="142"/>
      <c r="Z12" s="139" t="s">
        <v>163</v>
      </c>
      <c r="AA12" s="140" t="s">
        <v>768</v>
      </c>
      <c r="AB12" s="141" t="s">
        <v>220</v>
      </c>
      <c r="AC12" s="146"/>
      <c r="AD12" s="147"/>
      <c r="AE12" s="195"/>
      <c r="AF12" s="138"/>
    </row>
    <row r="13" spans="2:32" s="131" customFormat="1" ht="15" customHeight="1">
      <c r="B13" s="139" t="s">
        <v>164</v>
      </c>
      <c r="C13" s="140" t="s">
        <v>762</v>
      </c>
      <c r="D13" s="141">
        <v>3000</v>
      </c>
      <c r="E13" s="146"/>
      <c r="F13" s="147">
        <v>1200</v>
      </c>
      <c r="G13" s="143"/>
      <c r="H13" s="139" t="s">
        <v>164</v>
      </c>
      <c r="I13" s="140" t="s">
        <v>1410</v>
      </c>
      <c r="J13" s="141" t="s">
        <v>1411</v>
      </c>
      <c r="K13" s="146"/>
      <c r="L13" s="146"/>
      <c r="M13" s="146"/>
      <c r="N13" s="139" t="s">
        <v>164</v>
      </c>
      <c r="O13" s="140"/>
      <c r="P13" s="141"/>
      <c r="Q13" s="146"/>
      <c r="R13" s="144"/>
      <c r="S13" s="147"/>
      <c r="T13" s="139" t="s">
        <v>164</v>
      </c>
      <c r="U13" s="140" t="s">
        <v>757</v>
      </c>
      <c r="V13" s="141">
        <v>1350</v>
      </c>
      <c r="W13" s="146"/>
      <c r="X13" s="147"/>
      <c r="Y13" s="146"/>
      <c r="Z13" s="139" t="s">
        <v>164</v>
      </c>
      <c r="AA13" s="140" t="s">
        <v>1239</v>
      </c>
      <c r="AB13" s="141">
        <v>5200</v>
      </c>
      <c r="AC13" s="146"/>
      <c r="AD13" s="147"/>
      <c r="AE13" s="197"/>
      <c r="AF13" s="138"/>
    </row>
    <row r="14" spans="2:32" s="131" customFormat="1" ht="15" customHeight="1">
      <c r="B14" s="139" t="s">
        <v>167</v>
      </c>
      <c r="C14" s="140"/>
      <c r="D14" s="141"/>
      <c r="E14" s="142"/>
      <c r="F14" s="141"/>
      <c r="G14" s="143"/>
      <c r="H14" s="139" t="s">
        <v>167</v>
      </c>
      <c r="I14" s="140" t="s">
        <v>1177</v>
      </c>
      <c r="J14" s="141" t="s">
        <v>1176</v>
      </c>
      <c r="K14" s="142"/>
      <c r="L14" s="142"/>
      <c r="M14" s="142"/>
      <c r="N14" s="139" t="s">
        <v>167</v>
      </c>
      <c r="O14" s="140"/>
      <c r="P14" s="141"/>
      <c r="Q14" s="142"/>
      <c r="R14" s="144"/>
      <c r="S14" s="141"/>
      <c r="T14" s="139" t="s">
        <v>167</v>
      </c>
      <c r="U14" s="140" t="s">
        <v>767</v>
      </c>
      <c r="V14" s="141">
        <v>2050</v>
      </c>
      <c r="W14" s="142"/>
      <c r="X14" s="141">
        <v>50</v>
      </c>
      <c r="Y14" s="142"/>
      <c r="Z14" s="139" t="s">
        <v>167</v>
      </c>
      <c r="AA14" s="140" t="s">
        <v>1179</v>
      </c>
      <c r="AB14" s="141">
        <v>2100</v>
      </c>
      <c r="AC14" s="142"/>
      <c r="AD14" s="141"/>
      <c r="AE14" s="195"/>
      <c r="AF14" s="138"/>
    </row>
    <row r="15" spans="2:32" s="131" customFormat="1" ht="15" customHeight="1">
      <c r="B15" s="139" t="s">
        <v>168</v>
      </c>
      <c r="C15" s="140" t="s">
        <v>1177</v>
      </c>
      <c r="D15" s="141"/>
      <c r="E15" s="142"/>
      <c r="F15" s="141"/>
      <c r="G15" s="148"/>
      <c r="H15" s="139" t="s">
        <v>168</v>
      </c>
      <c r="I15" s="140" t="s">
        <v>1354</v>
      </c>
      <c r="J15" s="141" t="s">
        <v>1355</v>
      </c>
      <c r="K15" s="142"/>
      <c r="L15" s="142"/>
      <c r="M15" s="142"/>
      <c r="N15" s="139" t="s">
        <v>168</v>
      </c>
      <c r="O15" s="140"/>
      <c r="P15" s="141"/>
      <c r="Q15" s="142"/>
      <c r="R15" s="144"/>
      <c r="S15" s="141"/>
      <c r="T15" s="139" t="s">
        <v>168</v>
      </c>
      <c r="U15" s="140" t="s">
        <v>759</v>
      </c>
      <c r="V15" s="141">
        <v>2100</v>
      </c>
      <c r="W15" s="142"/>
      <c r="X15" s="141"/>
      <c r="Y15" s="142"/>
      <c r="Z15" s="139" t="s">
        <v>168</v>
      </c>
      <c r="AA15" s="140" t="s">
        <v>1257</v>
      </c>
      <c r="AB15" s="141">
        <v>4050</v>
      </c>
      <c r="AC15" s="142"/>
      <c r="AD15" s="141">
        <v>100</v>
      </c>
      <c r="AE15" s="195"/>
      <c r="AF15" s="138"/>
    </row>
    <row r="16" spans="2:32" s="131" customFormat="1" ht="15" customHeight="1">
      <c r="B16" s="139" t="s">
        <v>169</v>
      </c>
      <c r="C16" s="140"/>
      <c r="D16" s="141"/>
      <c r="E16" s="142"/>
      <c r="F16" s="141"/>
      <c r="G16" s="148"/>
      <c r="H16" s="139" t="s">
        <v>169</v>
      </c>
      <c r="I16" s="140" t="s">
        <v>765</v>
      </c>
      <c r="J16" s="141" t="s">
        <v>1017</v>
      </c>
      <c r="K16" s="142"/>
      <c r="L16" s="142"/>
      <c r="M16" s="142"/>
      <c r="N16" s="139" t="s">
        <v>169</v>
      </c>
      <c r="O16" s="140"/>
      <c r="P16" s="141"/>
      <c r="Q16" s="142"/>
      <c r="R16" s="144"/>
      <c r="S16" s="141"/>
      <c r="T16" s="139" t="s">
        <v>169</v>
      </c>
      <c r="U16" s="140" t="s">
        <v>760</v>
      </c>
      <c r="V16" s="141" t="s">
        <v>761</v>
      </c>
      <c r="W16" s="142"/>
      <c r="X16" s="141"/>
      <c r="Y16" s="142"/>
      <c r="Z16" s="139" t="s">
        <v>169</v>
      </c>
      <c r="AA16" s="140"/>
      <c r="AB16" s="141"/>
      <c r="AC16" s="142"/>
      <c r="AD16" s="141"/>
      <c r="AE16" s="195"/>
      <c r="AF16" s="138"/>
    </row>
    <row r="17" spans="2:32" s="131" customFormat="1" ht="15" customHeight="1">
      <c r="B17" s="139" t="s">
        <v>176</v>
      </c>
      <c r="C17" s="140" t="s">
        <v>1356</v>
      </c>
      <c r="D17" s="141">
        <v>1050</v>
      </c>
      <c r="E17" s="142"/>
      <c r="F17" s="141">
        <v>500</v>
      </c>
      <c r="G17" s="148"/>
      <c r="H17" s="139" t="s">
        <v>176</v>
      </c>
      <c r="I17" s="140" t="s">
        <v>1227</v>
      </c>
      <c r="J17" s="141" t="s">
        <v>1225</v>
      </c>
      <c r="K17" s="142"/>
      <c r="L17" s="142"/>
      <c r="M17" s="142"/>
      <c r="N17" s="139" t="s">
        <v>176</v>
      </c>
      <c r="O17" s="140"/>
      <c r="P17" s="141"/>
      <c r="Q17" s="142"/>
      <c r="R17" s="144"/>
      <c r="S17" s="141"/>
      <c r="T17" s="139" t="s">
        <v>176</v>
      </c>
      <c r="U17" s="140"/>
      <c r="V17" s="141"/>
      <c r="W17" s="142"/>
      <c r="X17" s="141"/>
      <c r="Y17" s="142"/>
      <c r="Z17" s="139" t="s">
        <v>176</v>
      </c>
      <c r="AA17" s="140" t="s">
        <v>315</v>
      </c>
      <c r="AB17" s="141">
        <v>1900</v>
      </c>
      <c r="AC17" s="142"/>
      <c r="AD17" s="141"/>
      <c r="AE17" s="195"/>
      <c r="AF17" s="138"/>
    </row>
    <row r="18" spans="2:32" s="131" customFormat="1" ht="15" customHeight="1">
      <c r="B18" s="139" t="s">
        <v>178</v>
      </c>
      <c r="C18" s="140" t="s">
        <v>316</v>
      </c>
      <c r="D18" s="141">
        <v>1050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1316</v>
      </c>
      <c r="AB18" s="141" t="s">
        <v>1315</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1273</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763</v>
      </c>
      <c r="AB20" s="141">
        <v>3150</v>
      </c>
      <c r="AC20" s="142"/>
      <c r="AD20" s="141"/>
      <c r="AE20" s="195"/>
      <c r="AF20" s="138"/>
    </row>
    <row r="21" spans="2:32" s="131" customFormat="1" ht="15" customHeight="1">
      <c r="B21" s="139" t="s">
        <v>182</v>
      </c>
      <c r="C21" s="140" t="s">
        <v>1412</v>
      </c>
      <c r="D21" s="141">
        <v>1350</v>
      </c>
      <c r="E21" s="142"/>
      <c r="F21" s="141">
        <v>350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1317</v>
      </c>
      <c r="AB21" s="141">
        <v>3550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317</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769</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1180</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2"/>
      <c r="C39" s="383"/>
      <c r="D39" s="383"/>
      <c r="E39" s="383"/>
      <c r="F39" s="383"/>
      <c r="G39" s="384"/>
      <c r="H39" s="382"/>
      <c r="I39" s="383"/>
      <c r="J39" s="383"/>
      <c r="K39" s="383"/>
      <c r="L39" s="383"/>
      <c r="M39" s="384"/>
      <c r="N39" s="382"/>
      <c r="O39" s="383"/>
      <c r="P39" s="383"/>
      <c r="Q39" s="383"/>
      <c r="R39" s="383"/>
      <c r="S39" s="384"/>
      <c r="T39" s="382"/>
      <c r="U39" s="383"/>
      <c r="V39" s="383"/>
      <c r="W39" s="383"/>
      <c r="X39" s="383"/>
      <c r="Y39" s="384"/>
      <c r="Z39" s="382"/>
      <c r="AA39" s="383"/>
      <c r="AB39" s="383"/>
      <c r="AC39" s="383"/>
      <c r="AD39" s="383"/>
      <c r="AE39" s="384"/>
      <c r="AF39" s="138"/>
    </row>
    <row r="40" spans="2:32" s="131" customFormat="1" ht="15" customHeight="1">
      <c r="B40" s="382"/>
      <c r="C40" s="383"/>
      <c r="D40" s="383"/>
      <c r="E40" s="383"/>
      <c r="F40" s="383"/>
      <c r="G40" s="384"/>
      <c r="H40" s="382"/>
      <c r="I40" s="383"/>
      <c r="J40" s="383"/>
      <c r="K40" s="383"/>
      <c r="L40" s="383"/>
      <c r="M40" s="384"/>
      <c r="N40" s="382"/>
      <c r="O40" s="383"/>
      <c r="P40" s="383"/>
      <c r="Q40" s="383"/>
      <c r="R40" s="383"/>
      <c r="S40" s="384"/>
      <c r="T40" s="382"/>
      <c r="U40" s="383"/>
      <c r="V40" s="383"/>
      <c r="W40" s="383"/>
      <c r="X40" s="383"/>
      <c r="Y40" s="384"/>
      <c r="Z40" s="382"/>
      <c r="AA40" s="383"/>
      <c r="AB40" s="383"/>
      <c r="AC40" s="383"/>
      <c r="AD40" s="383"/>
      <c r="AE40" s="384"/>
      <c r="AF40" s="138"/>
    </row>
    <row r="41" spans="2:32" s="131" customFormat="1" ht="15" customHeight="1">
      <c r="B41" s="382"/>
      <c r="C41" s="383"/>
      <c r="D41" s="383"/>
      <c r="E41" s="383"/>
      <c r="F41" s="383"/>
      <c r="G41" s="384"/>
      <c r="H41" s="382"/>
      <c r="I41" s="383"/>
      <c r="J41" s="383"/>
      <c r="K41" s="383"/>
      <c r="L41" s="383"/>
      <c r="M41" s="384"/>
      <c r="N41" s="382"/>
      <c r="O41" s="383"/>
      <c r="P41" s="383"/>
      <c r="Q41" s="383"/>
      <c r="R41" s="383"/>
      <c r="S41" s="384"/>
      <c r="T41" s="382"/>
      <c r="U41" s="383"/>
      <c r="V41" s="383"/>
      <c r="W41" s="383"/>
      <c r="X41" s="383"/>
      <c r="Y41" s="384"/>
      <c r="Z41" s="382"/>
      <c r="AA41" s="383"/>
      <c r="AB41" s="383"/>
      <c r="AC41" s="383"/>
      <c r="AD41" s="383"/>
      <c r="AE41" s="384"/>
      <c r="AF41" s="138"/>
    </row>
    <row r="42" spans="2:32" s="131" customFormat="1" ht="15" customHeight="1">
      <c r="B42" s="382"/>
      <c r="C42" s="383"/>
      <c r="D42" s="383"/>
      <c r="E42" s="383"/>
      <c r="F42" s="383"/>
      <c r="G42" s="384"/>
      <c r="H42" s="382"/>
      <c r="I42" s="383"/>
      <c r="J42" s="383"/>
      <c r="K42" s="383"/>
      <c r="L42" s="383"/>
      <c r="M42" s="384"/>
      <c r="N42" s="382"/>
      <c r="O42" s="383"/>
      <c r="P42" s="383"/>
      <c r="Q42" s="383"/>
      <c r="R42" s="383"/>
      <c r="S42" s="384"/>
      <c r="T42" s="382"/>
      <c r="U42" s="383"/>
      <c r="V42" s="383"/>
      <c r="W42" s="383"/>
      <c r="X42" s="383"/>
      <c r="Y42" s="384"/>
      <c r="Z42" s="382"/>
      <c r="AA42" s="383"/>
      <c r="AB42" s="383"/>
      <c r="AC42" s="383"/>
      <c r="AD42" s="383"/>
      <c r="AE42" s="384"/>
      <c r="AF42" s="138"/>
    </row>
    <row r="43" spans="2:32" s="131" customFormat="1" ht="15" customHeight="1">
      <c r="B43" s="382"/>
      <c r="C43" s="383"/>
      <c r="D43" s="383"/>
      <c r="E43" s="383"/>
      <c r="F43" s="383"/>
      <c r="G43" s="384"/>
      <c r="H43" s="382"/>
      <c r="I43" s="383"/>
      <c r="J43" s="383"/>
      <c r="K43" s="383"/>
      <c r="L43" s="383"/>
      <c r="M43" s="384"/>
      <c r="N43" s="382"/>
      <c r="O43" s="383"/>
      <c r="P43" s="383"/>
      <c r="Q43" s="383"/>
      <c r="R43" s="383"/>
      <c r="S43" s="384"/>
      <c r="T43" s="382"/>
      <c r="U43" s="383"/>
      <c r="V43" s="383"/>
      <c r="W43" s="383"/>
      <c r="X43" s="383"/>
      <c r="Y43" s="384"/>
      <c r="Z43" s="382"/>
      <c r="AA43" s="383"/>
      <c r="AB43" s="383"/>
      <c r="AC43" s="383"/>
      <c r="AD43" s="383"/>
      <c r="AE43" s="384"/>
      <c r="AF43" s="138"/>
    </row>
    <row r="44" spans="2:32" s="131" customFormat="1" ht="15" customHeight="1">
      <c r="B44" s="382"/>
      <c r="C44" s="383"/>
      <c r="D44" s="383"/>
      <c r="E44" s="383"/>
      <c r="F44" s="383"/>
      <c r="G44" s="384"/>
      <c r="H44" s="382"/>
      <c r="I44" s="383"/>
      <c r="J44" s="383"/>
      <c r="K44" s="383"/>
      <c r="L44" s="383"/>
      <c r="M44" s="384"/>
      <c r="N44" s="382"/>
      <c r="O44" s="383"/>
      <c r="P44" s="383"/>
      <c r="Q44" s="383"/>
      <c r="R44" s="383"/>
      <c r="S44" s="384"/>
      <c r="T44" s="382"/>
      <c r="U44" s="383"/>
      <c r="V44" s="383"/>
      <c r="W44" s="383"/>
      <c r="X44" s="383"/>
      <c r="Y44" s="384"/>
      <c r="Z44" s="382"/>
      <c r="AA44" s="383"/>
      <c r="AB44" s="383"/>
      <c r="AC44" s="383"/>
      <c r="AD44" s="383"/>
      <c r="AE44" s="384"/>
      <c r="AF44" s="138"/>
    </row>
    <row r="45" spans="2:32" s="131" customFormat="1" ht="15" customHeight="1">
      <c r="B45" s="382"/>
      <c r="C45" s="383"/>
      <c r="D45" s="383"/>
      <c r="E45" s="383"/>
      <c r="F45" s="383"/>
      <c r="G45" s="384"/>
      <c r="H45" s="382"/>
      <c r="I45" s="383"/>
      <c r="J45" s="383"/>
      <c r="K45" s="383"/>
      <c r="L45" s="383"/>
      <c r="M45" s="384"/>
      <c r="N45" s="382"/>
      <c r="O45" s="383"/>
      <c r="P45" s="383"/>
      <c r="Q45" s="383"/>
      <c r="R45" s="383"/>
      <c r="S45" s="384"/>
      <c r="T45" s="382"/>
      <c r="U45" s="383"/>
      <c r="V45" s="383"/>
      <c r="W45" s="383"/>
      <c r="X45" s="383"/>
      <c r="Y45" s="384"/>
      <c r="Z45" s="382"/>
      <c r="AA45" s="383"/>
      <c r="AB45" s="383"/>
      <c r="AC45" s="383"/>
      <c r="AD45" s="383"/>
      <c r="AE45" s="384"/>
      <c r="AF45" s="138"/>
    </row>
    <row r="46" spans="2:32" s="131" customFormat="1" ht="15" customHeight="1">
      <c r="B46" s="382"/>
      <c r="C46" s="383"/>
      <c r="D46" s="383"/>
      <c r="E46" s="383"/>
      <c r="F46" s="383"/>
      <c r="G46" s="384"/>
      <c r="H46" s="382"/>
      <c r="I46" s="383"/>
      <c r="J46" s="383"/>
      <c r="K46" s="383"/>
      <c r="L46" s="383"/>
      <c r="M46" s="384"/>
      <c r="N46" s="382"/>
      <c r="O46" s="383"/>
      <c r="P46" s="383"/>
      <c r="Q46" s="383"/>
      <c r="R46" s="383"/>
      <c r="S46" s="384"/>
      <c r="T46" s="382"/>
      <c r="U46" s="383"/>
      <c r="V46" s="383"/>
      <c r="W46" s="383"/>
      <c r="X46" s="383"/>
      <c r="Y46" s="384"/>
      <c r="Z46" s="382"/>
      <c r="AA46" s="383"/>
      <c r="AB46" s="383"/>
      <c r="AC46" s="383"/>
      <c r="AD46" s="383"/>
      <c r="AE46" s="384"/>
      <c r="AF46" s="138"/>
    </row>
    <row r="47" spans="2:32" s="131" customFormat="1" ht="15" customHeight="1">
      <c r="B47" s="382"/>
      <c r="C47" s="383"/>
      <c r="D47" s="383"/>
      <c r="E47" s="383"/>
      <c r="F47" s="383"/>
      <c r="G47" s="384"/>
      <c r="H47" s="382"/>
      <c r="I47" s="383"/>
      <c r="J47" s="383"/>
      <c r="K47" s="383"/>
      <c r="L47" s="383"/>
      <c r="M47" s="384"/>
      <c r="N47" s="382"/>
      <c r="O47" s="383"/>
      <c r="P47" s="383"/>
      <c r="Q47" s="383"/>
      <c r="R47" s="383"/>
      <c r="S47" s="384"/>
      <c r="T47" s="382"/>
      <c r="U47" s="383"/>
      <c r="V47" s="383"/>
      <c r="W47" s="383"/>
      <c r="X47" s="383"/>
      <c r="Y47" s="384"/>
      <c r="Z47" s="382"/>
      <c r="AA47" s="383"/>
      <c r="AB47" s="383"/>
      <c r="AC47" s="383"/>
      <c r="AD47" s="383"/>
      <c r="AE47" s="384"/>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6450</v>
      </c>
      <c r="E49" s="159">
        <f>SUM(E9:E48)</f>
        <v>0</v>
      </c>
      <c r="F49" s="159">
        <f>SUM(F9:F48)</f>
        <v>2050</v>
      </c>
      <c r="G49" s="159">
        <f>SUM(G9:G48)</f>
        <v>0</v>
      </c>
      <c r="H49" s="157"/>
      <c r="I49" s="158" t="s">
        <v>165</v>
      </c>
      <c r="J49" s="159">
        <f>SUM(J9:J48)</f>
        <v>750</v>
      </c>
      <c r="K49" s="159">
        <f>SUM(K9:K48)</f>
        <v>0</v>
      </c>
      <c r="L49" s="159">
        <f>SUM(L9:L48)</f>
        <v>0</v>
      </c>
      <c r="M49" s="159">
        <f>SUM(M9:M48)</f>
        <v>0</v>
      </c>
      <c r="N49" s="157"/>
      <c r="O49" s="158" t="s">
        <v>165</v>
      </c>
      <c r="P49" s="159">
        <f>SUM(P9:P48)</f>
        <v>150</v>
      </c>
      <c r="Q49" s="159">
        <f>SUM(Q9:Q48)</f>
        <v>0</v>
      </c>
      <c r="R49" s="159">
        <f>SUM(R9:R48)</f>
        <v>0</v>
      </c>
      <c r="S49" s="159">
        <f>SUM(S9:S48)</f>
        <v>0</v>
      </c>
      <c r="T49" s="157"/>
      <c r="U49" s="158" t="s">
        <v>165</v>
      </c>
      <c r="V49" s="159">
        <f>SUM(V9:V48)</f>
        <v>14750</v>
      </c>
      <c r="W49" s="159">
        <f>SUM(W9:W48)</f>
        <v>0</v>
      </c>
      <c r="X49" s="159">
        <f>SUM(X9:X48)</f>
        <v>550</v>
      </c>
      <c r="Y49" s="159">
        <f>SUM(Y9:Y48)</f>
        <v>0</v>
      </c>
      <c r="Z49" s="157"/>
      <c r="AA49" s="158" t="s">
        <v>165</v>
      </c>
      <c r="AB49" s="159">
        <f>SUM(AB9:AB48)</f>
        <v>26650</v>
      </c>
      <c r="AC49" s="159">
        <f>SUM(AC9:AC48)</f>
        <v>0</v>
      </c>
      <c r="AD49" s="159">
        <f>SUM(AD9:AD48)</f>
        <v>100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45055</v>
      </c>
      <c r="AE51" s="439"/>
    </row>
    <row r="52" ht="13.5">
      <c r="B52" s="167"/>
    </row>
    <row r="53" s="169" customFormat="1" ht="13.5">
      <c r="A53" s="168"/>
    </row>
    <row r="54" s="169" customFormat="1" ht="13.5">
      <c r="A54" s="168"/>
    </row>
    <row r="55" s="169" customFormat="1" ht="13.5">
      <c r="A55" s="168"/>
    </row>
  </sheetData>
  <sheetProtection sheet="1" objects="1" scenarios="1"/>
  <mergeCells count="101">
    <mergeCell ref="AD51:AE51"/>
    <mergeCell ref="Z7:Z8"/>
    <mergeCell ref="AA7:AA8"/>
    <mergeCell ref="AB7:AC7"/>
    <mergeCell ref="AD7:AE7"/>
    <mergeCell ref="T7:T8"/>
    <mergeCell ref="U7:U8"/>
    <mergeCell ref="V7:W7"/>
    <mergeCell ref="X7:Y7"/>
    <mergeCell ref="T46:Y46"/>
    <mergeCell ref="J7:K7"/>
    <mergeCell ref="L7:M7"/>
    <mergeCell ref="N7:N8"/>
    <mergeCell ref="O7:O8"/>
    <mergeCell ref="P7:Q7"/>
    <mergeCell ref="R7:S7"/>
    <mergeCell ref="B7:B8"/>
    <mergeCell ref="C7:C8"/>
    <mergeCell ref="D7:E7"/>
    <mergeCell ref="F7:G7"/>
    <mergeCell ref="H7:H8"/>
    <mergeCell ref="I7:I8"/>
    <mergeCell ref="W5:Z5"/>
    <mergeCell ref="B6:G6"/>
    <mergeCell ref="H6:M6"/>
    <mergeCell ref="N6:S6"/>
    <mergeCell ref="T6:Y6"/>
    <mergeCell ref="Z6:AE6"/>
    <mergeCell ref="B5:D5"/>
    <mergeCell ref="H5:I5"/>
    <mergeCell ref="J5:K5"/>
    <mergeCell ref="AD3:AE3"/>
    <mergeCell ref="E4:F4"/>
    <mergeCell ref="G4:I4"/>
    <mergeCell ref="J4:S4"/>
    <mergeCell ref="T4:W4"/>
    <mergeCell ref="X4:Z4"/>
    <mergeCell ref="AA4:AC4"/>
    <mergeCell ref="A1:C1"/>
    <mergeCell ref="AA2:AC2"/>
    <mergeCell ref="B3:D4"/>
    <mergeCell ref="E3:F3"/>
    <mergeCell ref="G3:I3"/>
    <mergeCell ref="J3:S3"/>
    <mergeCell ref="T3:V3"/>
    <mergeCell ref="X3:Z3"/>
    <mergeCell ref="AA3:AC3"/>
    <mergeCell ref="B39:G39"/>
    <mergeCell ref="B40:G40"/>
    <mergeCell ref="B41:G41"/>
    <mergeCell ref="B42:G42"/>
    <mergeCell ref="B43:G43"/>
    <mergeCell ref="AD4:AE4"/>
    <mergeCell ref="L5:M5"/>
    <mergeCell ref="P5:Q5"/>
    <mergeCell ref="R5:S5"/>
    <mergeCell ref="U5:V5"/>
    <mergeCell ref="B44:G44"/>
    <mergeCell ref="B45:G45"/>
    <mergeCell ref="B46:G46"/>
    <mergeCell ref="B47:G47"/>
    <mergeCell ref="B48:G48"/>
    <mergeCell ref="H39:M39"/>
    <mergeCell ref="H40:M40"/>
    <mergeCell ref="H41:M41"/>
    <mergeCell ref="H42:M42"/>
    <mergeCell ref="H43:M43"/>
    <mergeCell ref="H44:M44"/>
    <mergeCell ref="H45:M45"/>
    <mergeCell ref="H46:M46"/>
    <mergeCell ref="H47:M47"/>
    <mergeCell ref="H48:M48"/>
    <mergeCell ref="T39:Y39"/>
    <mergeCell ref="T40:Y40"/>
    <mergeCell ref="T41:Y41"/>
    <mergeCell ref="T42:Y42"/>
    <mergeCell ref="T43:Y43"/>
    <mergeCell ref="T47:Y47"/>
    <mergeCell ref="T48:Y48"/>
    <mergeCell ref="N39:S39"/>
    <mergeCell ref="N40:S40"/>
    <mergeCell ref="N41:S41"/>
    <mergeCell ref="N42:S42"/>
    <mergeCell ref="N43:S43"/>
    <mergeCell ref="Z39:AE39"/>
    <mergeCell ref="Z40:AE40"/>
    <mergeCell ref="Z41:AE41"/>
    <mergeCell ref="Z42:AE42"/>
    <mergeCell ref="Z43:AE43"/>
    <mergeCell ref="T44:Y44"/>
    <mergeCell ref="Z44:AE44"/>
    <mergeCell ref="Z45:AE45"/>
    <mergeCell ref="Z46:AE46"/>
    <mergeCell ref="Z47:AE47"/>
    <mergeCell ref="Z48:AE48"/>
    <mergeCell ref="N44:S44"/>
    <mergeCell ref="N45:S45"/>
    <mergeCell ref="N46:S46"/>
    <mergeCell ref="N47:S47"/>
    <mergeCell ref="N48:S48"/>
    <mergeCell ref="T45:Y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2</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996</v>
      </c>
      <c r="C5" s="401"/>
      <c r="D5" s="401"/>
      <c r="E5" s="113"/>
      <c r="F5" s="113"/>
      <c r="G5" s="113"/>
      <c r="H5" s="393" t="s">
        <v>152</v>
      </c>
      <c r="I5" s="393"/>
      <c r="J5" s="402">
        <f>D23+P23+J23+V23+AB23</f>
        <v>46800</v>
      </c>
      <c r="K5" s="402"/>
      <c r="L5" s="387">
        <f>F23+L23+R23+X23+AD23</f>
        <v>2350</v>
      </c>
      <c r="M5" s="387"/>
      <c r="N5" s="121"/>
      <c r="O5" s="113" t="s">
        <v>153</v>
      </c>
      <c r="P5" s="402">
        <f>E23+K23+Q23+W23+AC23</f>
        <v>0</v>
      </c>
      <c r="Q5" s="402"/>
      <c r="R5" s="387">
        <f>G23+M23+S23+Y23</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157</v>
      </c>
      <c r="O6" s="396"/>
      <c r="P6" s="396"/>
      <c r="Q6" s="396"/>
      <c r="R6" s="396"/>
      <c r="S6" s="397"/>
      <c r="T6" s="398" t="s">
        <v>334</v>
      </c>
      <c r="U6" s="399"/>
      <c r="V6" s="399"/>
      <c r="W6" s="399"/>
      <c r="X6" s="399"/>
      <c r="Y6" s="400"/>
      <c r="Z6" s="398" t="s">
        <v>216</v>
      </c>
      <c r="AA6" s="399"/>
      <c r="AB6" s="399"/>
      <c r="AC6" s="399"/>
      <c r="AD6" s="399"/>
      <c r="AE6" s="400"/>
      <c r="AF6" s="150"/>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44"/>
      <c r="U7" s="446" t="s">
        <v>606</v>
      </c>
      <c r="V7" s="407" t="s">
        <v>199</v>
      </c>
      <c r="W7" s="448"/>
      <c r="X7" s="407" t="s">
        <v>160</v>
      </c>
      <c r="Y7" s="449"/>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302" t="s">
        <v>152</v>
      </c>
      <c r="Q8" s="172" t="s">
        <v>205</v>
      </c>
      <c r="R8" s="302" t="s">
        <v>152</v>
      </c>
      <c r="S8" s="172" t="s">
        <v>205</v>
      </c>
      <c r="T8" s="445"/>
      <c r="U8" s="447"/>
      <c r="V8" s="302" t="s">
        <v>152</v>
      </c>
      <c r="W8" s="172" t="s">
        <v>205</v>
      </c>
      <c r="X8" s="302" t="s">
        <v>152</v>
      </c>
      <c r="Y8" s="200" t="s">
        <v>205</v>
      </c>
      <c r="Z8" s="436"/>
      <c r="AA8" s="437"/>
      <c r="AB8" s="437"/>
      <c r="AC8" s="437"/>
      <c r="AD8" s="437"/>
      <c r="AE8" s="438"/>
      <c r="AF8" s="170"/>
    </row>
    <row r="9" spans="2:32" s="120" customFormat="1" ht="15" customHeight="1">
      <c r="B9" s="132" t="s">
        <v>0</v>
      </c>
      <c r="C9" s="133" t="s">
        <v>771</v>
      </c>
      <c r="D9" s="134">
        <v>1600</v>
      </c>
      <c r="E9" s="135"/>
      <c r="F9" s="134">
        <v>200</v>
      </c>
      <c r="G9" s="136"/>
      <c r="H9" s="132" t="s">
        <v>0</v>
      </c>
      <c r="I9" s="133" t="s">
        <v>810</v>
      </c>
      <c r="J9" s="134">
        <v>2200</v>
      </c>
      <c r="K9" s="135"/>
      <c r="L9" s="137"/>
      <c r="M9" s="134"/>
      <c r="N9" s="303" t="s">
        <v>0</v>
      </c>
      <c r="O9" s="133" t="s">
        <v>772</v>
      </c>
      <c r="P9" s="134">
        <v>1850</v>
      </c>
      <c r="Q9" s="135"/>
      <c r="R9" s="137"/>
      <c r="S9" s="136"/>
      <c r="T9" s="303" t="s">
        <v>0</v>
      </c>
      <c r="U9" s="201" t="s">
        <v>771</v>
      </c>
      <c r="V9" s="137">
        <v>2950</v>
      </c>
      <c r="W9" s="135"/>
      <c r="X9" s="137"/>
      <c r="Y9" s="193"/>
      <c r="Z9" s="436"/>
      <c r="AA9" s="437"/>
      <c r="AB9" s="437"/>
      <c r="AC9" s="437"/>
      <c r="AD9" s="437"/>
      <c r="AE9" s="438"/>
      <c r="AF9" s="176"/>
    </row>
    <row r="10" spans="2:32" s="120" customFormat="1" ht="15" customHeight="1">
      <c r="B10" s="139" t="s">
        <v>161</v>
      </c>
      <c r="C10" s="140" t="s">
        <v>1021</v>
      </c>
      <c r="D10" s="141" t="s">
        <v>1020</v>
      </c>
      <c r="E10" s="142"/>
      <c r="F10" s="141"/>
      <c r="G10" s="143"/>
      <c r="H10" s="139" t="s">
        <v>161</v>
      </c>
      <c r="I10" s="140" t="s">
        <v>771</v>
      </c>
      <c r="J10" s="141">
        <v>2750</v>
      </c>
      <c r="K10" s="142"/>
      <c r="L10" s="144"/>
      <c r="M10" s="141"/>
      <c r="N10" s="139" t="s">
        <v>161</v>
      </c>
      <c r="O10" s="145" t="s">
        <v>318</v>
      </c>
      <c r="P10" s="141">
        <v>2150</v>
      </c>
      <c r="Q10" s="142"/>
      <c r="R10" s="144"/>
      <c r="S10" s="143"/>
      <c r="T10" s="139" t="s">
        <v>161</v>
      </c>
      <c r="U10" s="202" t="s">
        <v>772</v>
      </c>
      <c r="V10" s="144">
        <v>1600</v>
      </c>
      <c r="W10" s="142"/>
      <c r="X10" s="144"/>
      <c r="Y10" s="195"/>
      <c r="Z10" s="436"/>
      <c r="AA10" s="437"/>
      <c r="AB10" s="437"/>
      <c r="AC10" s="437"/>
      <c r="AD10" s="437"/>
      <c r="AE10" s="438"/>
      <c r="AF10" s="176"/>
    </row>
    <row r="11" spans="2:32" s="120" customFormat="1" ht="15" customHeight="1">
      <c r="B11" s="139" t="s">
        <v>162</v>
      </c>
      <c r="C11" s="140" t="s">
        <v>1194</v>
      </c>
      <c r="D11" s="141">
        <v>1200</v>
      </c>
      <c r="E11" s="142"/>
      <c r="F11" s="141">
        <v>300</v>
      </c>
      <c r="G11" s="143"/>
      <c r="H11" s="139" t="s">
        <v>162</v>
      </c>
      <c r="I11" s="140" t="s">
        <v>319</v>
      </c>
      <c r="J11" s="141">
        <v>450</v>
      </c>
      <c r="K11" s="142"/>
      <c r="L11" s="144"/>
      <c r="M11" s="141"/>
      <c r="N11" s="139" t="s">
        <v>162</v>
      </c>
      <c r="O11" s="140"/>
      <c r="P11" s="141"/>
      <c r="Q11" s="142"/>
      <c r="R11" s="144"/>
      <c r="S11" s="143"/>
      <c r="T11" s="139" t="s">
        <v>162</v>
      </c>
      <c r="U11" s="202" t="s">
        <v>318</v>
      </c>
      <c r="V11" s="144">
        <v>2050</v>
      </c>
      <c r="W11" s="142"/>
      <c r="X11" s="144"/>
      <c r="Y11" s="195"/>
      <c r="Z11" s="436"/>
      <c r="AA11" s="437"/>
      <c r="AB11" s="437"/>
      <c r="AC11" s="437"/>
      <c r="AD11" s="437"/>
      <c r="AE11" s="438"/>
      <c r="AF11" s="176"/>
    </row>
    <row r="12" spans="2:32" s="120" customFormat="1" ht="15" customHeight="1">
      <c r="B12" s="139" t="s">
        <v>163</v>
      </c>
      <c r="C12" s="140" t="s">
        <v>320</v>
      </c>
      <c r="D12" s="141">
        <v>1550</v>
      </c>
      <c r="E12" s="142"/>
      <c r="F12" s="141">
        <v>350</v>
      </c>
      <c r="G12" s="143"/>
      <c r="H12" s="139" t="s">
        <v>163</v>
      </c>
      <c r="I12" s="145" t="s">
        <v>772</v>
      </c>
      <c r="J12" s="141">
        <v>4200</v>
      </c>
      <c r="K12" s="142"/>
      <c r="L12" s="144"/>
      <c r="M12" s="141"/>
      <c r="N12" s="139" t="s">
        <v>163</v>
      </c>
      <c r="O12" s="140" t="s">
        <v>319</v>
      </c>
      <c r="P12" s="141">
        <v>1650</v>
      </c>
      <c r="Q12" s="142"/>
      <c r="R12" s="142">
        <v>200</v>
      </c>
      <c r="S12" s="143"/>
      <c r="T12" s="139" t="s">
        <v>163</v>
      </c>
      <c r="U12" s="202" t="s">
        <v>319</v>
      </c>
      <c r="V12" s="144">
        <v>1750</v>
      </c>
      <c r="W12" s="142"/>
      <c r="X12" s="144"/>
      <c r="Y12" s="195"/>
      <c r="Z12" s="436"/>
      <c r="AA12" s="437"/>
      <c r="AB12" s="437"/>
      <c r="AC12" s="437"/>
      <c r="AD12" s="437"/>
      <c r="AE12" s="438"/>
      <c r="AF12" s="176"/>
    </row>
    <row r="13" spans="2:32" s="120" customFormat="1" ht="15" customHeight="1">
      <c r="B13" s="139" t="s">
        <v>164</v>
      </c>
      <c r="C13" s="140" t="s">
        <v>1243</v>
      </c>
      <c r="D13" s="141">
        <v>4600</v>
      </c>
      <c r="E13" s="146"/>
      <c r="F13" s="147">
        <v>1200</v>
      </c>
      <c r="G13" s="143"/>
      <c r="H13" s="139" t="s">
        <v>164</v>
      </c>
      <c r="I13" s="140" t="s">
        <v>773</v>
      </c>
      <c r="J13" s="141" t="s">
        <v>678</v>
      </c>
      <c r="K13" s="146"/>
      <c r="L13" s="144"/>
      <c r="M13" s="147"/>
      <c r="N13" s="139" t="s">
        <v>164</v>
      </c>
      <c r="O13" s="140"/>
      <c r="P13" s="141"/>
      <c r="Q13" s="146"/>
      <c r="R13" s="146"/>
      <c r="S13" s="143"/>
      <c r="T13" s="139" t="s">
        <v>164</v>
      </c>
      <c r="U13" s="202" t="s">
        <v>1351</v>
      </c>
      <c r="V13" s="260" t="s">
        <v>1352</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774</v>
      </c>
      <c r="J14" s="141" t="s">
        <v>251</v>
      </c>
      <c r="K14" s="142"/>
      <c r="L14" s="144"/>
      <c r="M14" s="141"/>
      <c r="N14" s="139" t="s">
        <v>167</v>
      </c>
      <c r="O14" s="140" t="s">
        <v>322</v>
      </c>
      <c r="P14" s="141">
        <v>950</v>
      </c>
      <c r="Q14" s="142"/>
      <c r="R14" s="142"/>
      <c r="S14" s="143"/>
      <c r="T14" s="139" t="s">
        <v>167</v>
      </c>
      <c r="U14" s="202" t="s">
        <v>323</v>
      </c>
      <c r="V14" s="144">
        <v>2150</v>
      </c>
      <c r="W14" s="142"/>
      <c r="X14" s="144"/>
      <c r="Y14" s="195"/>
      <c r="Z14" s="436"/>
      <c r="AA14" s="437"/>
      <c r="AB14" s="437"/>
      <c r="AC14" s="437"/>
      <c r="AD14" s="437"/>
      <c r="AE14" s="438"/>
      <c r="AF14" s="176"/>
    </row>
    <row r="15" spans="2:32" s="120" customFormat="1" ht="15" customHeight="1">
      <c r="B15" s="139" t="s">
        <v>168</v>
      </c>
      <c r="C15" s="140"/>
      <c r="D15" s="141"/>
      <c r="E15" s="142"/>
      <c r="F15" s="144"/>
      <c r="G15" s="148"/>
      <c r="H15" s="139" t="s">
        <v>168</v>
      </c>
      <c r="I15" s="140"/>
      <c r="J15" s="141"/>
      <c r="K15" s="142"/>
      <c r="L15" s="144"/>
      <c r="M15" s="141"/>
      <c r="N15" s="139" t="s">
        <v>168</v>
      </c>
      <c r="O15" s="140" t="s">
        <v>321</v>
      </c>
      <c r="P15" s="141">
        <v>2000</v>
      </c>
      <c r="Q15" s="142"/>
      <c r="R15" s="142">
        <v>100</v>
      </c>
      <c r="S15" s="148"/>
      <c r="T15" s="139" t="s">
        <v>168</v>
      </c>
      <c r="U15" s="140" t="s">
        <v>1353</v>
      </c>
      <c r="V15" s="141">
        <v>3850</v>
      </c>
      <c r="W15" s="142"/>
      <c r="X15" s="144"/>
      <c r="Y15" s="195"/>
      <c r="Z15" s="436"/>
      <c r="AA15" s="437"/>
      <c r="AB15" s="437"/>
      <c r="AC15" s="437"/>
      <c r="AD15" s="437"/>
      <c r="AE15" s="438"/>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1076</v>
      </c>
      <c r="V16" s="181">
        <v>2750</v>
      </c>
      <c r="W16" s="182"/>
      <c r="X16" s="183"/>
      <c r="Y16" s="258"/>
      <c r="Z16" s="436"/>
      <c r="AA16" s="437"/>
      <c r="AB16" s="437"/>
      <c r="AC16" s="437"/>
      <c r="AD16" s="437"/>
      <c r="AE16" s="438"/>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1075</v>
      </c>
      <c r="V17" s="141" t="s">
        <v>1074</v>
      </c>
      <c r="W17" s="142"/>
      <c r="X17" s="144"/>
      <c r="Y17" s="189"/>
      <c r="Z17" s="436"/>
      <c r="AA17" s="437"/>
      <c r="AB17" s="437"/>
      <c r="AC17" s="437"/>
      <c r="AD17" s="437"/>
      <c r="AE17" s="438"/>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324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325</v>
      </c>
      <c r="V20" s="141">
        <v>1450</v>
      </c>
      <c r="W20" s="142"/>
      <c r="X20" s="144"/>
      <c r="Y20" s="195"/>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6"/>
      <c r="AA22" s="437"/>
      <c r="AB22" s="437"/>
      <c r="AC22" s="437"/>
      <c r="AD22" s="437"/>
      <c r="AE22" s="438"/>
      <c r="AF22" s="176"/>
    </row>
    <row r="23" spans="1:32" s="120" customFormat="1" ht="13.5" customHeight="1">
      <c r="A23" s="128"/>
      <c r="B23" s="157"/>
      <c r="C23" s="158" t="s">
        <v>165</v>
      </c>
      <c r="D23" s="203">
        <f>SUM(D9:D22)</f>
        <v>8950</v>
      </c>
      <c r="E23" s="203">
        <f>SUM(E9:E22)</f>
        <v>0</v>
      </c>
      <c r="F23" s="203">
        <f>SUM(F9:F22)</f>
        <v>2050</v>
      </c>
      <c r="G23" s="204">
        <f>SUM(G9:G22)</f>
        <v>0</v>
      </c>
      <c r="H23" s="157"/>
      <c r="I23" s="158" t="s">
        <v>165</v>
      </c>
      <c r="J23" s="203">
        <f>SUM(J9:J22)</f>
        <v>9600</v>
      </c>
      <c r="K23" s="203">
        <f>SUM(K9:K22)</f>
        <v>0</v>
      </c>
      <c r="L23" s="203">
        <f>SUM(L9:L22)</f>
        <v>0</v>
      </c>
      <c r="M23" s="204">
        <f>SUM(M9:M22)</f>
        <v>0</v>
      </c>
      <c r="N23" s="157"/>
      <c r="O23" s="158" t="s">
        <v>165</v>
      </c>
      <c r="P23" s="203">
        <f>SUM(P9:P22)</f>
        <v>8600</v>
      </c>
      <c r="Q23" s="203">
        <f>SUM(Q9:Q22)</f>
        <v>0</v>
      </c>
      <c r="R23" s="203">
        <f>SUM(R9:R22)</f>
        <v>300</v>
      </c>
      <c r="S23" s="204">
        <f>SUM(S9:S22)</f>
        <v>0</v>
      </c>
      <c r="T23" s="157"/>
      <c r="U23" s="158" t="s">
        <v>165</v>
      </c>
      <c r="V23" s="203">
        <f>SUM(V9:V22)</f>
        <v>19650</v>
      </c>
      <c r="W23" s="203">
        <f>SUM(W9:W22)</f>
        <v>0</v>
      </c>
      <c r="X23" s="203">
        <f>SUM(X9:X22)</f>
        <v>0</v>
      </c>
      <c r="Y23" s="204">
        <f>SUM(Y9:Y22)</f>
        <v>0</v>
      </c>
      <c r="Z23" s="440"/>
      <c r="AA23" s="441"/>
      <c r="AB23" s="441"/>
      <c r="AC23" s="441"/>
      <c r="AD23" s="441"/>
      <c r="AE23" s="442"/>
      <c r="AF23" s="176"/>
    </row>
    <row r="24" spans="2:31" ht="18" customHeight="1">
      <c r="B24" s="401" t="s">
        <v>1003</v>
      </c>
      <c r="C24" s="401"/>
      <c r="D24" s="401"/>
      <c r="E24" s="113"/>
      <c r="F24" s="113"/>
      <c r="G24" s="113"/>
      <c r="H24" s="393" t="s">
        <v>152</v>
      </c>
      <c r="I24" s="393"/>
      <c r="J24" s="402">
        <f>D36+J36+P36+V36+AB36</f>
        <v>17850</v>
      </c>
      <c r="K24" s="402"/>
      <c r="L24" s="387">
        <f>F36+L36+R36+X36+AD36</f>
        <v>900</v>
      </c>
      <c r="M24" s="387"/>
      <c r="N24" s="121"/>
      <c r="O24" s="113" t="s">
        <v>153</v>
      </c>
      <c r="P24" s="402">
        <f>E36+K36+Q36+W36+AC36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157</v>
      </c>
      <c r="O25" s="396"/>
      <c r="P25" s="396"/>
      <c r="Q25" s="396"/>
      <c r="R25" s="396"/>
      <c r="S25" s="397"/>
      <c r="T25" s="398" t="s">
        <v>334</v>
      </c>
      <c r="U25" s="399"/>
      <c r="V25" s="399"/>
      <c r="W25" s="399"/>
      <c r="X25" s="399"/>
      <c r="Y25" s="400"/>
      <c r="Z25" s="398" t="s">
        <v>216</v>
      </c>
      <c r="AA25" s="399"/>
      <c r="AB25" s="399"/>
      <c r="AC25" s="399"/>
      <c r="AD25" s="399"/>
      <c r="AE25" s="400"/>
      <c r="AF25" s="150"/>
    </row>
    <row r="26" spans="2:32" s="126" customFormat="1" ht="15" customHeight="1">
      <c r="B26" s="431"/>
      <c r="C26" s="405" t="s">
        <v>606</v>
      </c>
      <c r="D26" s="405" t="s">
        <v>199</v>
      </c>
      <c r="E26" s="407"/>
      <c r="F26" s="405" t="s">
        <v>160</v>
      </c>
      <c r="G26" s="408"/>
      <c r="H26" s="431"/>
      <c r="I26" s="405" t="s">
        <v>606</v>
      </c>
      <c r="J26" s="405" t="s">
        <v>199</v>
      </c>
      <c r="K26" s="407"/>
      <c r="L26" s="405" t="s">
        <v>160</v>
      </c>
      <c r="M26" s="408"/>
      <c r="N26" s="431"/>
      <c r="O26" s="405" t="s">
        <v>606</v>
      </c>
      <c r="P26" s="405" t="s">
        <v>199</v>
      </c>
      <c r="Q26" s="407"/>
      <c r="R26" s="405" t="s">
        <v>160</v>
      </c>
      <c r="S26" s="408"/>
      <c r="T26" s="444"/>
      <c r="U26" s="446" t="s">
        <v>606</v>
      </c>
      <c r="V26" s="407" t="s">
        <v>199</v>
      </c>
      <c r="W26" s="448"/>
      <c r="X26" s="407" t="s">
        <v>160</v>
      </c>
      <c r="Y26" s="449"/>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302" t="s">
        <v>152</v>
      </c>
      <c r="Q27" s="172" t="s">
        <v>205</v>
      </c>
      <c r="R27" s="302" t="s">
        <v>152</v>
      </c>
      <c r="S27" s="172" t="s">
        <v>205</v>
      </c>
      <c r="T27" s="445"/>
      <c r="U27" s="447"/>
      <c r="V27" s="302" t="s">
        <v>152</v>
      </c>
      <c r="W27" s="172" t="s">
        <v>205</v>
      </c>
      <c r="X27" s="302" t="s">
        <v>152</v>
      </c>
      <c r="Y27" s="200" t="s">
        <v>205</v>
      </c>
      <c r="Z27" s="436"/>
      <c r="AA27" s="437"/>
      <c r="AB27" s="437"/>
      <c r="AC27" s="437"/>
      <c r="AD27" s="437"/>
      <c r="AE27" s="438"/>
      <c r="AF27" s="170"/>
    </row>
    <row r="28" spans="2:32" s="120" customFormat="1" ht="15" customHeight="1">
      <c r="B28" s="132" t="s">
        <v>0</v>
      </c>
      <c r="C28" s="133" t="s">
        <v>326</v>
      </c>
      <c r="D28" s="134">
        <v>800</v>
      </c>
      <c r="E28" s="135"/>
      <c r="F28" s="137"/>
      <c r="G28" s="135"/>
      <c r="H28" s="132" t="s">
        <v>0</v>
      </c>
      <c r="I28" s="133" t="s">
        <v>776</v>
      </c>
      <c r="J28" s="134">
        <v>500</v>
      </c>
      <c r="K28" s="135"/>
      <c r="L28" s="137"/>
      <c r="M28" s="134"/>
      <c r="N28" s="303" t="s">
        <v>0</v>
      </c>
      <c r="O28" s="133" t="s">
        <v>327</v>
      </c>
      <c r="P28" s="134">
        <v>800</v>
      </c>
      <c r="Q28" s="135"/>
      <c r="R28" s="137"/>
      <c r="S28" s="134"/>
      <c r="T28" s="303" t="s">
        <v>0</v>
      </c>
      <c r="U28" s="201" t="s">
        <v>775</v>
      </c>
      <c r="V28" s="137"/>
      <c r="W28" s="135"/>
      <c r="X28" s="137"/>
      <c r="Y28" s="192"/>
      <c r="Z28" s="436"/>
      <c r="AA28" s="437"/>
      <c r="AB28" s="437"/>
      <c r="AC28" s="437"/>
      <c r="AD28" s="437"/>
      <c r="AE28" s="438"/>
      <c r="AF28" s="176"/>
    </row>
    <row r="29" spans="2:32" s="120" customFormat="1" ht="15" customHeight="1">
      <c r="B29" s="139" t="s">
        <v>161</v>
      </c>
      <c r="C29" s="140" t="s">
        <v>777</v>
      </c>
      <c r="D29" s="141">
        <v>1400</v>
      </c>
      <c r="E29" s="142"/>
      <c r="F29" s="144">
        <v>600</v>
      </c>
      <c r="G29" s="142"/>
      <c r="H29" s="139" t="s">
        <v>161</v>
      </c>
      <c r="I29" s="140" t="s">
        <v>1091</v>
      </c>
      <c r="J29" s="141">
        <v>550</v>
      </c>
      <c r="K29" s="142"/>
      <c r="L29" s="144"/>
      <c r="M29" s="141"/>
      <c r="N29" s="139" t="s">
        <v>161</v>
      </c>
      <c r="O29" s="145" t="s">
        <v>777</v>
      </c>
      <c r="P29" s="141">
        <v>2550</v>
      </c>
      <c r="Q29" s="142"/>
      <c r="R29" s="144"/>
      <c r="S29" s="141"/>
      <c r="T29" s="139" t="s">
        <v>161</v>
      </c>
      <c r="U29" s="202" t="s">
        <v>1394</v>
      </c>
      <c r="V29" s="144">
        <v>2200</v>
      </c>
      <c r="W29" s="142"/>
      <c r="X29" s="144"/>
      <c r="Y29" s="194"/>
      <c r="Z29" s="436"/>
      <c r="AA29" s="437"/>
      <c r="AB29" s="437"/>
      <c r="AC29" s="437"/>
      <c r="AD29" s="437"/>
      <c r="AE29" s="438"/>
      <c r="AF29" s="176"/>
    </row>
    <row r="30" spans="2:32" s="120" customFormat="1" ht="15" customHeight="1">
      <c r="B30" s="139" t="s">
        <v>162</v>
      </c>
      <c r="C30" s="140" t="s">
        <v>328</v>
      </c>
      <c r="D30" s="141">
        <v>650</v>
      </c>
      <c r="E30" s="142"/>
      <c r="F30" s="144"/>
      <c r="G30" s="142"/>
      <c r="H30" s="139" t="s">
        <v>162</v>
      </c>
      <c r="I30" s="140"/>
      <c r="J30" s="141"/>
      <c r="K30" s="142"/>
      <c r="L30" s="144"/>
      <c r="M30" s="141"/>
      <c r="N30" s="139" t="s">
        <v>162</v>
      </c>
      <c r="O30" s="140" t="s">
        <v>1044</v>
      </c>
      <c r="P30" s="259" t="s">
        <v>1043</v>
      </c>
      <c r="Q30" s="142"/>
      <c r="R30" s="144"/>
      <c r="S30" s="141"/>
      <c r="T30" s="139" t="s">
        <v>162</v>
      </c>
      <c r="U30" s="202" t="s">
        <v>1395</v>
      </c>
      <c r="V30" s="144">
        <v>2300</v>
      </c>
      <c r="W30" s="142"/>
      <c r="X30" s="141">
        <v>200</v>
      </c>
      <c r="Y30" s="194"/>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t="s">
        <v>329</v>
      </c>
      <c r="P31" s="141">
        <v>750</v>
      </c>
      <c r="Q31" s="142"/>
      <c r="R31" s="144"/>
      <c r="S31" s="141"/>
      <c r="T31" s="139" t="s">
        <v>163</v>
      </c>
      <c r="U31" s="202" t="s">
        <v>1168</v>
      </c>
      <c r="V31" s="144">
        <v>800</v>
      </c>
      <c r="W31" s="142"/>
      <c r="X31" s="141">
        <v>100</v>
      </c>
      <c r="Y31" s="194"/>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330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331</v>
      </c>
      <c r="V33" s="144">
        <v>3500</v>
      </c>
      <c r="W33" s="142"/>
      <c r="X33" s="144"/>
      <c r="Y33" s="194"/>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6"/>
      <c r="AA35" s="437"/>
      <c r="AB35" s="437"/>
      <c r="AC35" s="437"/>
      <c r="AD35" s="437"/>
      <c r="AE35" s="438"/>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4100</v>
      </c>
      <c r="Q36" s="203">
        <f>SUM(Q28:Q35)</f>
        <v>0</v>
      </c>
      <c r="R36" s="203">
        <f>SUM(R28:R35)</f>
        <v>0</v>
      </c>
      <c r="S36" s="204">
        <f>SUM(S28:S35)</f>
        <v>0</v>
      </c>
      <c r="T36" s="157"/>
      <c r="U36" s="158" t="s">
        <v>165</v>
      </c>
      <c r="V36" s="203">
        <f>SUM(V28:V35)</f>
        <v>9850</v>
      </c>
      <c r="W36" s="203">
        <f>SUM(W28:W35)</f>
        <v>0</v>
      </c>
      <c r="X36" s="203">
        <f>SUM(X28:X35)</f>
        <v>300</v>
      </c>
      <c r="Y36" s="204">
        <f>SUM(Y28:Y35)</f>
        <v>0</v>
      </c>
      <c r="Z36" s="440"/>
      <c r="AA36" s="441"/>
      <c r="AB36" s="441"/>
      <c r="AC36" s="441"/>
      <c r="AD36" s="441"/>
      <c r="AE36" s="442"/>
      <c r="AF36" s="176"/>
    </row>
    <row r="37" spans="2:31" ht="18" customHeight="1">
      <c r="B37" s="478" t="s">
        <v>332</v>
      </c>
      <c r="C37" s="478"/>
      <c r="D37" s="478"/>
      <c r="E37" s="113"/>
      <c r="F37" s="113"/>
      <c r="G37" s="113"/>
      <c r="H37" s="393" t="s">
        <v>152</v>
      </c>
      <c r="I37" s="393"/>
      <c r="J37" s="402">
        <f>D49+J49+P49+V49</f>
        <v>3100</v>
      </c>
      <c r="K37" s="402"/>
      <c r="L37" s="387">
        <f>F49+L49+R49+X49+AD49</f>
        <v>100</v>
      </c>
      <c r="M37" s="387"/>
      <c r="N37" s="121"/>
      <c r="O37" s="113" t="s">
        <v>153</v>
      </c>
      <c r="P37" s="402">
        <f>E49+K49+Q49+W49+AC49</f>
        <v>0</v>
      </c>
      <c r="Q37" s="402"/>
      <c r="R37" s="387">
        <f>G49+M49+S49+Y49</f>
        <v>0</v>
      </c>
      <c r="S37" s="387"/>
      <c r="T37" s="121"/>
      <c r="U37" s="393"/>
      <c r="V37" s="393"/>
      <c r="W37" s="304"/>
      <c r="X37" s="304"/>
      <c r="Y37" s="304"/>
      <c r="Z37" s="215"/>
      <c r="AA37" s="121"/>
      <c r="AB37" s="121"/>
      <c r="AC37" s="128"/>
      <c r="AD37" s="128"/>
      <c r="AE37" s="128"/>
    </row>
    <row r="38" spans="2:32" s="131" customFormat="1" ht="15" customHeight="1">
      <c r="B38" s="395" t="s">
        <v>154</v>
      </c>
      <c r="C38" s="396"/>
      <c r="D38" s="396"/>
      <c r="E38" s="396"/>
      <c r="F38" s="396"/>
      <c r="G38" s="397"/>
      <c r="H38" s="395" t="s">
        <v>155</v>
      </c>
      <c r="I38" s="396"/>
      <c r="J38" s="396"/>
      <c r="K38" s="396"/>
      <c r="L38" s="396"/>
      <c r="M38" s="397"/>
      <c r="N38" s="395" t="s">
        <v>157</v>
      </c>
      <c r="O38" s="396"/>
      <c r="P38" s="396"/>
      <c r="Q38" s="396"/>
      <c r="R38" s="396"/>
      <c r="S38" s="397"/>
      <c r="T38" s="398" t="s">
        <v>334</v>
      </c>
      <c r="U38" s="399"/>
      <c r="V38" s="399"/>
      <c r="W38" s="399"/>
      <c r="X38" s="399"/>
      <c r="Y38" s="400"/>
      <c r="Z38" s="398" t="s">
        <v>216</v>
      </c>
      <c r="AA38" s="399"/>
      <c r="AB38" s="399"/>
      <c r="AC38" s="399"/>
      <c r="AD38" s="399"/>
      <c r="AE38" s="400"/>
      <c r="AF38" s="150"/>
    </row>
    <row r="39" spans="2:32" s="126" customFormat="1" ht="15" customHeight="1">
      <c r="B39" s="431"/>
      <c r="C39" s="405" t="s">
        <v>606</v>
      </c>
      <c r="D39" s="405" t="s">
        <v>199</v>
      </c>
      <c r="E39" s="407"/>
      <c r="F39" s="405" t="s">
        <v>160</v>
      </c>
      <c r="G39" s="408"/>
      <c r="H39" s="431"/>
      <c r="I39" s="405" t="s">
        <v>606</v>
      </c>
      <c r="J39" s="405" t="s">
        <v>199</v>
      </c>
      <c r="K39" s="407"/>
      <c r="L39" s="405" t="s">
        <v>160</v>
      </c>
      <c r="M39" s="408"/>
      <c r="N39" s="431"/>
      <c r="O39" s="405" t="s">
        <v>606</v>
      </c>
      <c r="P39" s="405" t="s">
        <v>199</v>
      </c>
      <c r="Q39" s="407"/>
      <c r="R39" s="405" t="s">
        <v>160</v>
      </c>
      <c r="S39" s="408"/>
      <c r="T39" s="444"/>
      <c r="U39" s="446" t="s">
        <v>606</v>
      </c>
      <c r="V39" s="407" t="s">
        <v>199</v>
      </c>
      <c r="W39" s="448"/>
      <c r="X39" s="407" t="s">
        <v>160</v>
      </c>
      <c r="Y39" s="449"/>
      <c r="Z39" s="433"/>
      <c r="AA39" s="434"/>
      <c r="AB39" s="434"/>
      <c r="AC39" s="434"/>
      <c r="AD39" s="434"/>
      <c r="AE39" s="435"/>
      <c r="AF39" s="170"/>
    </row>
    <row r="40" spans="1:32" s="126" customFormat="1" ht="13.5" customHeight="1">
      <c r="A40" s="128"/>
      <c r="B40" s="432"/>
      <c r="C40" s="406"/>
      <c r="D40" s="302" t="s">
        <v>152</v>
      </c>
      <c r="E40" s="172" t="s">
        <v>205</v>
      </c>
      <c r="F40" s="302" t="s">
        <v>152</v>
      </c>
      <c r="G40" s="172" t="s">
        <v>205</v>
      </c>
      <c r="H40" s="432"/>
      <c r="I40" s="406"/>
      <c r="J40" s="171" t="s">
        <v>152</v>
      </c>
      <c r="K40" s="172" t="s">
        <v>205</v>
      </c>
      <c r="L40" s="171" t="s">
        <v>152</v>
      </c>
      <c r="M40" s="172" t="s">
        <v>205</v>
      </c>
      <c r="N40" s="432"/>
      <c r="O40" s="406"/>
      <c r="P40" s="302" t="s">
        <v>152</v>
      </c>
      <c r="Q40" s="172" t="s">
        <v>205</v>
      </c>
      <c r="R40" s="302" t="s">
        <v>152</v>
      </c>
      <c r="S40" s="172" t="s">
        <v>205</v>
      </c>
      <c r="T40" s="445"/>
      <c r="U40" s="447"/>
      <c r="V40" s="302" t="s">
        <v>152</v>
      </c>
      <c r="W40" s="172" t="s">
        <v>205</v>
      </c>
      <c r="X40" s="302" t="s">
        <v>152</v>
      </c>
      <c r="Y40" s="200" t="s">
        <v>205</v>
      </c>
      <c r="Z40" s="436"/>
      <c r="AA40" s="437"/>
      <c r="AB40" s="437"/>
      <c r="AC40" s="437"/>
      <c r="AD40" s="437"/>
      <c r="AE40" s="438"/>
      <c r="AF40" s="170"/>
    </row>
    <row r="41" spans="2:32" s="120" customFormat="1" ht="15" customHeight="1">
      <c r="B41" s="303" t="s">
        <v>0</v>
      </c>
      <c r="C41" s="133"/>
      <c r="D41" s="134"/>
      <c r="E41" s="135"/>
      <c r="F41" s="137"/>
      <c r="G41" s="135"/>
      <c r="H41" s="132" t="s">
        <v>0</v>
      </c>
      <c r="I41" s="133" t="s">
        <v>1414</v>
      </c>
      <c r="J41" s="134" t="s">
        <v>1413</v>
      </c>
      <c r="K41" s="135"/>
      <c r="L41" s="137"/>
      <c r="M41" s="134"/>
      <c r="N41" s="303" t="s">
        <v>0</v>
      </c>
      <c r="O41" s="133" t="s">
        <v>333</v>
      </c>
      <c r="P41" s="134">
        <v>1250</v>
      </c>
      <c r="Q41" s="135"/>
      <c r="R41" s="137">
        <v>100</v>
      </c>
      <c r="S41" s="135"/>
      <c r="T41" s="303" t="s">
        <v>0</v>
      </c>
      <c r="U41" s="201" t="s">
        <v>333</v>
      </c>
      <c r="V41" s="137">
        <v>1850</v>
      </c>
      <c r="W41" s="135"/>
      <c r="X41" s="137"/>
      <c r="Y41" s="193"/>
      <c r="Z41" s="436"/>
      <c r="AA41" s="437"/>
      <c r="AB41" s="437"/>
      <c r="AC41" s="437"/>
      <c r="AD41" s="437"/>
      <c r="AE41" s="438"/>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778</v>
      </c>
      <c r="V42" s="260" t="s">
        <v>678</v>
      </c>
      <c r="W42" s="142"/>
      <c r="X42" s="144"/>
      <c r="Y42" s="195"/>
      <c r="Z42" s="436"/>
      <c r="AA42" s="437"/>
      <c r="AB42" s="437"/>
      <c r="AC42" s="437"/>
      <c r="AD42" s="437"/>
      <c r="AE42" s="438"/>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6"/>
      <c r="AA43" s="437"/>
      <c r="AB43" s="437"/>
      <c r="AC43" s="437"/>
      <c r="AD43" s="437"/>
      <c r="AE43" s="438"/>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6"/>
      <c r="AA44" s="437"/>
      <c r="AB44" s="437"/>
      <c r="AC44" s="437"/>
      <c r="AD44" s="437"/>
      <c r="AE44" s="438"/>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6"/>
      <c r="AA48" s="437"/>
      <c r="AB48" s="437"/>
      <c r="AC48" s="437"/>
      <c r="AD48" s="437"/>
      <c r="AE48" s="438"/>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0</v>
      </c>
      <c r="K49" s="203">
        <f>SUM(K41:K48)</f>
        <v>0</v>
      </c>
      <c r="L49" s="203">
        <f>SUM(L41:L48)</f>
        <v>0</v>
      </c>
      <c r="M49" s="204">
        <f>SUM(M41:M48)</f>
        <v>0</v>
      </c>
      <c r="N49" s="157"/>
      <c r="O49" s="158" t="s">
        <v>165</v>
      </c>
      <c r="P49" s="203">
        <f>SUM(P41:P48)</f>
        <v>1250</v>
      </c>
      <c r="Q49" s="203">
        <f>SUM(Q41:Q48)</f>
        <v>0</v>
      </c>
      <c r="R49" s="203">
        <f>SUM(R41:R48)</f>
        <v>100</v>
      </c>
      <c r="S49" s="204">
        <f>SUM(S41:S48)</f>
        <v>0</v>
      </c>
      <c r="T49" s="157"/>
      <c r="U49" s="158" t="s">
        <v>165</v>
      </c>
      <c r="V49" s="203">
        <f>SUM(V41:V48)</f>
        <v>1850</v>
      </c>
      <c r="W49" s="203">
        <f>SUM(W41:W48)</f>
        <v>0</v>
      </c>
      <c r="X49" s="203">
        <f>SUM(X41:X48)</f>
        <v>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A2:AC2"/>
    <mergeCell ref="AD3:AE3"/>
    <mergeCell ref="AD4:AE4"/>
    <mergeCell ref="T38:Y38"/>
    <mergeCell ref="Z38:AE38"/>
    <mergeCell ref="U37:V37"/>
    <mergeCell ref="T26:T27"/>
    <mergeCell ref="U26:U27"/>
    <mergeCell ref="V26:W26"/>
    <mergeCell ref="I39:I40"/>
    <mergeCell ref="J39:K39"/>
    <mergeCell ref="L39:M39"/>
    <mergeCell ref="T39:T40"/>
    <mergeCell ref="B37:D37"/>
    <mergeCell ref="H37:I37"/>
    <mergeCell ref="J37:K37"/>
    <mergeCell ref="L37:M37"/>
    <mergeCell ref="P37:Q37"/>
    <mergeCell ref="B38:G38"/>
    <mergeCell ref="H38:M38"/>
    <mergeCell ref="N38:S38"/>
    <mergeCell ref="I26:I27"/>
    <mergeCell ref="J26:K26"/>
    <mergeCell ref="L26:M26"/>
    <mergeCell ref="R37:S37"/>
    <mergeCell ref="H26:H27"/>
    <mergeCell ref="B25:G25"/>
    <mergeCell ref="H25:M25"/>
    <mergeCell ref="N25:S25"/>
    <mergeCell ref="T25:Y25"/>
    <mergeCell ref="Z25:AE25"/>
    <mergeCell ref="B26:B27"/>
    <mergeCell ref="C26:C27"/>
    <mergeCell ref="D26:E26"/>
    <mergeCell ref="F26:G26"/>
    <mergeCell ref="B24:D24"/>
    <mergeCell ref="H24:I24"/>
    <mergeCell ref="J24:K24"/>
    <mergeCell ref="L24:M24"/>
    <mergeCell ref="P24:Q24"/>
    <mergeCell ref="R24:S24"/>
    <mergeCell ref="J7:K7"/>
    <mergeCell ref="L7:M7"/>
    <mergeCell ref="T7:T8"/>
    <mergeCell ref="U24:V24"/>
    <mergeCell ref="U7:U8"/>
    <mergeCell ref="V7:W7"/>
    <mergeCell ref="R7:S7"/>
    <mergeCell ref="X7:Y7"/>
    <mergeCell ref="N7:N8"/>
    <mergeCell ref="O7:O8"/>
    <mergeCell ref="B7:B8"/>
    <mergeCell ref="C7:C8"/>
    <mergeCell ref="D7:E7"/>
    <mergeCell ref="F7:G7"/>
    <mergeCell ref="H7:H8"/>
    <mergeCell ref="I7:I8"/>
    <mergeCell ref="P7:Q7"/>
    <mergeCell ref="X3:Z3"/>
    <mergeCell ref="AA3:AC3"/>
    <mergeCell ref="J3:S3"/>
    <mergeCell ref="T3:V3"/>
    <mergeCell ref="U5:V5"/>
    <mergeCell ref="H6:M6"/>
    <mergeCell ref="N6:S6"/>
    <mergeCell ref="T6:Y6"/>
    <mergeCell ref="Z6:AE6"/>
    <mergeCell ref="J5:K5"/>
    <mergeCell ref="J4:S4"/>
    <mergeCell ref="T4:W4"/>
    <mergeCell ref="W5:Z5"/>
    <mergeCell ref="B6:G6"/>
    <mergeCell ref="X4:Z4"/>
    <mergeCell ref="AA4:AC4"/>
    <mergeCell ref="L5:M5"/>
    <mergeCell ref="P5:Q5"/>
    <mergeCell ref="R5:S5"/>
    <mergeCell ref="B5:D5"/>
    <mergeCell ref="A1:C1"/>
    <mergeCell ref="B3:D4"/>
    <mergeCell ref="E3:F3"/>
    <mergeCell ref="G3:I3"/>
    <mergeCell ref="H5:I5"/>
    <mergeCell ref="E4:F4"/>
    <mergeCell ref="G4:I4"/>
    <mergeCell ref="Z7:AE7"/>
    <mergeCell ref="Z8:AE8"/>
    <mergeCell ref="Z9:AE9"/>
    <mergeCell ref="Z10:AE10"/>
    <mergeCell ref="Z11:AE11"/>
    <mergeCell ref="Z12:AE12"/>
    <mergeCell ref="Z14:AE14"/>
    <mergeCell ref="Z15:AE15"/>
    <mergeCell ref="Z16:AE16"/>
    <mergeCell ref="Z17:AE17"/>
    <mergeCell ref="Z18:AE18"/>
    <mergeCell ref="Z20:AE20"/>
    <mergeCell ref="Z21:AE21"/>
    <mergeCell ref="Z22:AE22"/>
    <mergeCell ref="Z23:AE23"/>
    <mergeCell ref="N26:N27"/>
    <mergeCell ref="O26:O27"/>
    <mergeCell ref="P26:Q26"/>
    <mergeCell ref="R26:S26"/>
    <mergeCell ref="Z26:AE26"/>
    <mergeCell ref="Z27:AE27"/>
    <mergeCell ref="X26:Y26"/>
    <mergeCell ref="Z28:AE28"/>
    <mergeCell ref="Z29:AE29"/>
    <mergeCell ref="Z30:AE30"/>
    <mergeCell ref="Z31:AE31"/>
    <mergeCell ref="Z33:AE33"/>
    <mergeCell ref="Z34:AE34"/>
    <mergeCell ref="Z35:AE35"/>
    <mergeCell ref="Z36:AE36"/>
    <mergeCell ref="N39:N40"/>
    <mergeCell ref="O39:O40"/>
    <mergeCell ref="P39:Q39"/>
    <mergeCell ref="R39:S39"/>
    <mergeCell ref="Z39:AE39"/>
    <mergeCell ref="Z40:AE40"/>
    <mergeCell ref="Z48:AE48"/>
    <mergeCell ref="Z49:AE49"/>
    <mergeCell ref="B39:B40"/>
    <mergeCell ref="C39:C40"/>
    <mergeCell ref="D39:E39"/>
    <mergeCell ref="F39:G39"/>
    <mergeCell ref="Z41:AE41"/>
    <mergeCell ref="Z46:AE46"/>
    <mergeCell ref="Z47:AE47"/>
    <mergeCell ref="H39:H40"/>
    <mergeCell ref="Z42:AE42"/>
    <mergeCell ref="Z43:AE43"/>
    <mergeCell ref="Z44:AE44"/>
    <mergeCell ref="U39:U40"/>
    <mergeCell ref="V39:W39"/>
    <mergeCell ref="X39:Y3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3</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995</v>
      </c>
      <c r="C5" s="401"/>
      <c r="D5" s="401"/>
      <c r="E5" s="113"/>
      <c r="F5" s="113"/>
      <c r="G5" s="113"/>
      <c r="H5" s="393" t="s">
        <v>152</v>
      </c>
      <c r="I5" s="393"/>
      <c r="J5" s="402">
        <f>D15+P15+J15+V15+AB15</f>
        <v>14800</v>
      </c>
      <c r="K5" s="402"/>
      <c r="L5" s="387">
        <f>F15+L15+R15+X15</f>
        <v>1200</v>
      </c>
      <c r="M5" s="387"/>
      <c r="N5" s="121"/>
      <c r="O5" s="113" t="s">
        <v>153</v>
      </c>
      <c r="P5" s="402">
        <f>E15+K15+Q15+W15+AC15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334</v>
      </c>
      <c r="AA6" s="399"/>
      <c r="AB6" s="399"/>
      <c r="AC6" s="399"/>
      <c r="AD6" s="399"/>
      <c r="AE6" s="400"/>
      <c r="AF6" s="138"/>
    </row>
    <row r="7" spans="2:32" s="126"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44"/>
      <c r="AA7" s="446" t="s">
        <v>606</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78</v>
      </c>
      <c r="D9" s="134">
        <v>3250</v>
      </c>
      <c r="E9" s="135"/>
      <c r="F9" s="137">
        <v>850</v>
      </c>
      <c r="G9" s="136"/>
      <c r="H9" s="132" t="s">
        <v>0</v>
      </c>
      <c r="I9" s="133" t="s">
        <v>335</v>
      </c>
      <c r="J9" s="134">
        <v>1050</v>
      </c>
      <c r="K9" s="135"/>
      <c r="L9" s="137"/>
      <c r="M9" s="134"/>
      <c r="N9" s="132" t="s">
        <v>0</v>
      </c>
      <c r="O9" s="133" t="s">
        <v>336</v>
      </c>
      <c r="P9" s="134">
        <v>450</v>
      </c>
      <c r="Q9" s="135"/>
      <c r="R9" s="137"/>
      <c r="S9" s="134"/>
      <c r="T9" s="132" t="s">
        <v>0</v>
      </c>
      <c r="U9" s="133" t="s">
        <v>337</v>
      </c>
      <c r="V9" s="134">
        <v>1800</v>
      </c>
      <c r="W9" s="135"/>
      <c r="X9" s="137">
        <v>350</v>
      </c>
      <c r="Y9" s="192"/>
      <c r="Z9" s="132" t="s">
        <v>0</v>
      </c>
      <c r="AA9" s="133" t="s">
        <v>790</v>
      </c>
      <c r="AB9" s="134">
        <v>3250</v>
      </c>
      <c r="AC9" s="135"/>
      <c r="AD9" s="137"/>
      <c r="AE9" s="193"/>
      <c r="AF9" s="215"/>
    </row>
    <row r="10" spans="2:32" s="120" customFormat="1" ht="15" customHeight="1">
      <c r="B10" s="139" t="s">
        <v>161</v>
      </c>
      <c r="C10" s="140"/>
      <c r="D10" s="141"/>
      <c r="E10" s="142"/>
      <c r="F10" s="144"/>
      <c r="G10" s="143"/>
      <c r="H10" s="139" t="s">
        <v>161</v>
      </c>
      <c r="I10" s="140" t="s">
        <v>338</v>
      </c>
      <c r="J10" s="141">
        <v>400</v>
      </c>
      <c r="K10" s="142"/>
      <c r="L10" s="144"/>
      <c r="M10" s="141"/>
      <c r="N10" s="139" t="s">
        <v>161</v>
      </c>
      <c r="O10" s="140"/>
      <c r="P10" s="141"/>
      <c r="Q10" s="142"/>
      <c r="R10" s="144"/>
      <c r="S10" s="141"/>
      <c r="T10" s="139" t="s">
        <v>161</v>
      </c>
      <c r="U10" s="145" t="s">
        <v>792</v>
      </c>
      <c r="V10" s="141" t="s">
        <v>793</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339</v>
      </c>
      <c r="AB11" s="141">
        <v>4600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6"/>
      <c r="C13" s="437"/>
      <c r="D13" s="437"/>
      <c r="E13" s="437"/>
      <c r="F13" s="437"/>
      <c r="G13" s="438"/>
      <c r="H13" s="436"/>
      <c r="I13" s="437"/>
      <c r="J13" s="437"/>
      <c r="K13" s="437"/>
      <c r="L13" s="437"/>
      <c r="M13" s="438"/>
      <c r="N13" s="436"/>
      <c r="O13" s="437"/>
      <c r="P13" s="437"/>
      <c r="Q13" s="437"/>
      <c r="R13" s="437"/>
      <c r="S13" s="438"/>
      <c r="T13" s="436"/>
      <c r="U13" s="437"/>
      <c r="V13" s="437"/>
      <c r="W13" s="437"/>
      <c r="X13" s="437"/>
      <c r="Y13" s="438"/>
      <c r="Z13" s="436"/>
      <c r="AA13" s="437"/>
      <c r="AB13" s="437"/>
      <c r="AC13" s="437"/>
      <c r="AD13" s="437"/>
      <c r="AE13" s="438"/>
      <c r="AF13" s="215"/>
    </row>
    <row r="14" spans="2:32" s="120" customFormat="1" ht="15" customHeight="1">
      <c r="B14" s="440"/>
      <c r="C14" s="441"/>
      <c r="D14" s="441"/>
      <c r="E14" s="441"/>
      <c r="F14" s="441"/>
      <c r="G14" s="442"/>
      <c r="H14" s="440"/>
      <c r="I14" s="441"/>
      <c r="J14" s="441"/>
      <c r="K14" s="441"/>
      <c r="L14" s="441"/>
      <c r="M14" s="442"/>
      <c r="N14" s="440"/>
      <c r="O14" s="441"/>
      <c r="P14" s="441"/>
      <c r="Q14" s="441"/>
      <c r="R14" s="441"/>
      <c r="S14" s="442"/>
      <c r="T14" s="440"/>
      <c r="U14" s="441"/>
      <c r="V14" s="441"/>
      <c r="W14" s="441"/>
      <c r="X14" s="441"/>
      <c r="Y14" s="442"/>
      <c r="Z14" s="440"/>
      <c r="AA14" s="441"/>
      <c r="AB14" s="441"/>
      <c r="AC14" s="441"/>
      <c r="AD14" s="441"/>
      <c r="AE14" s="442"/>
      <c r="AF14" s="215"/>
    </row>
    <row r="15" spans="1:32" s="120" customFormat="1" ht="13.5" customHeight="1">
      <c r="A15" s="128"/>
      <c r="B15" s="220"/>
      <c r="C15" s="221" t="s">
        <v>165</v>
      </c>
      <c r="D15" s="159">
        <f>SUM(D9:D14)</f>
        <v>3250</v>
      </c>
      <c r="E15" s="159">
        <f>SUM(E9:E14)</f>
        <v>0</v>
      </c>
      <c r="F15" s="159">
        <f>SUM(F9:F14)</f>
        <v>850</v>
      </c>
      <c r="G15" s="186">
        <f>SUM(G9:G14)</f>
        <v>0</v>
      </c>
      <c r="H15" s="220"/>
      <c r="I15" s="221" t="s">
        <v>165</v>
      </c>
      <c r="J15" s="159">
        <f>SUM(J9:J14)</f>
        <v>1450</v>
      </c>
      <c r="K15" s="159">
        <f>SUM(K9:K14)</f>
        <v>0</v>
      </c>
      <c r="L15" s="159">
        <f>SUM(L9:L14)</f>
        <v>0</v>
      </c>
      <c r="M15" s="159">
        <f>SUM(M9:M14)</f>
        <v>0</v>
      </c>
      <c r="N15" s="220"/>
      <c r="O15" s="221" t="s">
        <v>165</v>
      </c>
      <c r="P15" s="159">
        <f>SUM(P9:P14)</f>
        <v>450</v>
      </c>
      <c r="Q15" s="159">
        <f>SUM(Q9:Q14)</f>
        <v>0</v>
      </c>
      <c r="R15" s="159">
        <f>SUM(R9:R14)</f>
        <v>0</v>
      </c>
      <c r="S15" s="159">
        <f>SUM(S9:S14)</f>
        <v>0</v>
      </c>
      <c r="T15" s="220"/>
      <c r="U15" s="221" t="s">
        <v>165</v>
      </c>
      <c r="V15" s="159">
        <f>SUM(V9:V14)</f>
        <v>1800</v>
      </c>
      <c r="W15" s="159">
        <f>SUM(W9:W14)</f>
        <v>0</v>
      </c>
      <c r="X15" s="159">
        <f>SUM(X9:X14)</f>
        <v>350</v>
      </c>
      <c r="Y15" s="222">
        <f>SUM(Y9:Y14)</f>
        <v>0</v>
      </c>
      <c r="Z15" s="220"/>
      <c r="AA15" s="221" t="s">
        <v>165</v>
      </c>
      <c r="AB15" s="159">
        <f>SUM(AB9:AB14)</f>
        <v>7850</v>
      </c>
      <c r="AC15" s="159">
        <f>SUM(AC9:AC14)</f>
        <v>0</v>
      </c>
      <c r="AD15" s="159">
        <f>SUM(AD9:AD14)</f>
        <v>0</v>
      </c>
      <c r="AE15" s="233">
        <f>SUM(AE9:AE14)</f>
        <v>0</v>
      </c>
      <c r="AF15" s="215"/>
    </row>
    <row r="16" spans="2:31" ht="18" customHeight="1">
      <c r="B16" s="401" t="s">
        <v>788</v>
      </c>
      <c r="C16" s="401"/>
      <c r="D16" s="401"/>
      <c r="E16" s="113"/>
      <c r="F16" s="113"/>
      <c r="G16" s="113"/>
      <c r="H16" s="393" t="s">
        <v>152</v>
      </c>
      <c r="I16" s="393"/>
      <c r="J16" s="402">
        <f>D26+J26+P26+V26+AB26</f>
        <v>15950</v>
      </c>
      <c r="K16" s="402"/>
      <c r="L16" s="387">
        <f>F26+L26+R26+X26+AD26</f>
        <v>1500</v>
      </c>
      <c r="M16" s="387"/>
      <c r="N16" s="121"/>
      <c r="O16" s="113" t="s">
        <v>153</v>
      </c>
      <c r="P16" s="402">
        <f>E26+K26+Q26+W26+AC26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334</v>
      </c>
      <c r="AA17" s="399"/>
      <c r="AB17" s="399"/>
      <c r="AC17" s="399"/>
      <c r="AD17" s="399"/>
      <c r="AE17" s="400"/>
      <c r="AF17" s="150"/>
    </row>
    <row r="18" spans="2:32" s="126" customFormat="1" ht="15" customHeight="1">
      <c r="B18" s="431"/>
      <c r="C18" s="405" t="s">
        <v>606</v>
      </c>
      <c r="D18" s="405" t="s">
        <v>199</v>
      </c>
      <c r="E18" s="407"/>
      <c r="F18" s="405" t="s">
        <v>160</v>
      </c>
      <c r="G18" s="408"/>
      <c r="H18" s="431"/>
      <c r="I18" s="405" t="s">
        <v>606</v>
      </c>
      <c r="J18" s="405" t="s">
        <v>199</v>
      </c>
      <c r="K18" s="407"/>
      <c r="L18" s="405" t="s">
        <v>160</v>
      </c>
      <c r="M18" s="408"/>
      <c r="N18" s="479"/>
      <c r="O18" s="481" t="s">
        <v>606</v>
      </c>
      <c r="P18" s="481" t="s">
        <v>199</v>
      </c>
      <c r="Q18" s="483"/>
      <c r="R18" s="481" t="s">
        <v>160</v>
      </c>
      <c r="S18" s="484"/>
      <c r="T18" s="431"/>
      <c r="U18" s="405" t="s">
        <v>606</v>
      </c>
      <c r="V18" s="405" t="s">
        <v>199</v>
      </c>
      <c r="W18" s="407"/>
      <c r="X18" s="405" t="s">
        <v>160</v>
      </c>
      <c r="Y18" s="408"/>
      <c r="Z18" s="444"/>
      <c r="AA18" s="446" t="s">
        <v>606</v>
      </c>
      <c r="AB18" s="407" t="s">
        <v>199</v>
      </c>
      <c r="AC18" s="448"/>
      <c r="AD18" s="407" t="s">
        <v>160</v>
      </c>
      <c r="AE18" s="449"/>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45"/>
      <c r="AA19" s="447"/>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791</v>
      </c>
      <c r="J20" s="223" t="s">
        <v>247</v>
      </c>
      <c r="K20" s="135"/>
      <c r="L20" s="134"/>
      <c r="M20" s="134"/>
      <c r="N20" s="132" t="s">
        <v>0</v>
      </c>
      <c r="O20" s="133" t="s">
        <v>811</v>
      </c>
      <c r="P20" s="134">
        <v>400</v>
      </c>
      <c r="Q20" s="135"/>
      <c r="R20" s="137"/>
      <c r="S20" s="134"/>
      <c r="T20" s="132" t="s">
        <v>0</v>
      </c>
      <c r="U20" s="133" t="s">
        <v>794</v>
      </c>
      <c r="V20" s="134">
        <v>2050</v>
      </c>
      <c r="W20" s="135"/>
      <c r="X20" s="137"/>
      <c r="Y20" s="134"/>
      <c r="Z20" s="132" t="s">
        <v>0</v>
      </c>
      <c r="AA20" s="133" t="s">
        <v>794</v>
      </c>
      <c r="AB20" s="134">
        <v>5650</v>
      </c>
      <c r="AC20" s="135"/>
      <c r="AD20" s="137"/>
      <c r="AE20" s="193"/>
      <c r="AF20" s="176"/>
    </row>
    <row r="21" spans="2:32" s="120" customFormat="1" ht="15" customHeight="1">
      <c r="B21" s="139" t="s">
        <v>161</v>
      </c>
      <c r="C21" s="140" t="s">
        <v>1391</v>
      </c>
      <c r="D21" s="141">
        <v>3100</v>
      </c>
      <c r="E21" s="142"/>
      <c r="F21" s="144">
        <v>1050</v>
      </c>
      <c r="G21" s="142"/>
      <c r="H21" s="139" t="s">
        <v>161</v>
      </c>
      <c r="I21" s="140" t="s">
        <v>812</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813</v>
      </c>
      <c r="AB21" s="141">
        <v>2500</v>
      </c>
      <c r="AC21" s="142"/>
      <c r="AD21" s="144"/>
      <c r="AE21" s="195"/>
      <c r="AF21" s="176"/>
    </row>
    <row r="22" spans="2:32" s="120" customFormat="1" ht="15" customHeight="1">
      <c r="B22" s="139" t="s">
        <v>162</v>
      </c>
      <c r="C22" s="140" t="s">
        <v>1035</v>
      </c>
      <c r="D22" s="141">
        <v>1350</v>
      </c>
      <c r="E22" s="142"/>
      <c r="F22" s="144">
        <v>450</v>
      </c>
      <c r="G22" s="142"/>
      <c r="H22" s="139" t="s">
        <v>162</v>
      </c>
      <c r="I22" s="140" t="s">
        <v>340</v>
      </c>
      <c r="J22" s="224" t="s">
        <v>1320</v>
      </c>
      <c r="K22" s="142"/>
      <c r="L22" s="144"/>
      <c r="M22" s="141"/>
      <c r="N22" s="139" t="s">
        <v>162</v>
      </c>
      <c r="O22" s="140" t="s">
        <v>174</v>
      </c>
      <c r="P22" s="141" t="s">
        <v>174</v>
      </c>
      <c r="Q22" s="142"/>
      <c r="R22" s="144"/>
      <c r="S22" s="141"/>
      <c r="T22" s="139" t="s">
        <v>162</v>
      </c>
      <c r="U22" s="140" t="s">
        <v>341</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795</v>
      </c>
      <c r="AB23" s="141" t="s">
        <v>217</v>
      </c>
      <c r="AC23" s="142"/>
      <c r="AD23" s="144"/>
      <c r="AE23" s="195"/>
      <c r="AF23" s="176"/>
    </row>
    <row r="24" spans="2:32" s="120" customFormat="1" ht="15" customHeight="1">
      <c r="B24" s="436"/>
      <c r="C24" s="437"/>
      <c r="D24" s="437"/>
      <c r="E24" s="437"/>
      <c r="F24" s="437"/>
      <c r="G24" s="438"/>
      <c r="H24" s="436"/>
      <c r="I24" s="437"/>
      <c r="J24" s="437"/>
      <c r="K24" s="437"/>
      <c r="L24" s="437"/>
      <c r="M24" s="438"/>
      <c r="N24" s="436"/>
      <c r="O24" s="437"/>
      <c r="P24" s="437"/>
      <c r="Q24" s="437"/>
      <c r="R24" s="437"/>
      <c r="S24" s="438"/>
      <c r="T24" s="436"/>
      <c r="U24" s="437"/>
      <c r="V24" s="437"/>
      <c r="W24" s="437"/>
      <c r="X24" s="437"/>
      <c r="Y24" s="438"/>
      <c r="Z24" s="436"/>
      <c r="AA24" s="437"/>
      <c r="AB24" s="437"/>
      <c r="AC24" s="437"/>
      <c r="AD24" s="437"/>
      <c r="AE24" s="438"/>
      <c r="AF24" s="176"/>
    </row>
    <row r="25" spans="2:32" s="120" customFormat="1" ht="15" customHeight="1">
      <c r="B25" s="440"/>
      <c r="C25" s="441"/>
      <c r="D25" s="441"/>
      <c r="E25" s="441"/>
      <c r="F25" s="441"/>
      <c r="G25" s="442"/>
      <c r="H25" s="440"/>
      <c r="I25" s="441"/>
      <c r="J25" s="441"/>
      <c r="K25" s="441"/>
      <c r="L25" s="441"/>
      <c r="M25" s="442"/>
      <c r="N25" s="440"/>
      <c r="O25" s="441"/>
      <c r="P25" s="441"/>
      <c r="Q25" s="441"/>
      <c r="R25" s="441"/>
      <c r="S25" s="442"/>
      <c r="T25" s="440"/>
      <c r="U25" s="441"/>
      <c r="V25" s="441"/>
      <c r="W25" s="441"/>
      <c r="X25" s="441"/>
      <c r="Y25" s="442"/>
      <c r="Z25" s="440"/>
      <c r="AA25" s="441"/>
      <c r="AB25" s="441"/>
      <c r="AC25" s="441"/>
      <c r="AD25" s="441"/>
      <c r="AE25" s="442"/>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400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8150</v>
      </c>
      <c r="AC26" s="159">
        <f>SUM(AC20:AC25)</f>
        <v>0</v>
      </c>
      <c r="AD26" s="159">
        <f>SUM(AD20:AD25)</f>
        <v>0</v>
      </c>
      <c r="AE26" s="233">
        <f>SUM(AE20:AE25)</f>
        <v>0</v>
      </c>
      <c r="AF26" s="176"/>
    </row>
    <row r="27" spans="2:31" ht="18" customHeight="1">
      <c r="B27" s="401" t="s">
        <v>789</v>
      </c>
      <c r="C27" s="401"/>
      <c r="D27" s="401"/>
      <c r="E27" s="113"/>
      <c r="F27" s="113"/>
      <c r="G27" s="113"/>
      <c r="H27" s="393" t="s">
        <v>152</v>
      </c>
      <c r="I27" s="393"/>
      <c r="J27" s="402">
        <f>D37+J37+P37+V37+AB37</f>
        <v>3100</v>
      </c>
      <c r="K27" s="402"/>
      <c r="L27" s="387">
        <f>F37+L37+R37+X37+AD37</f>
        <v>150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334</v>
      </c>
      <c r="AA28" s="399"/>
      <c r="AB28" s="399"/>
      <c r="AC28" s="399"/>
      <c r="AD28" s="399"/>
      <c r="AE28" s="400"/>
      <c r="AF28" s="150"/>
    </row>
    <row r="29" spans="2:32" s="126" customFormat="1" ht="15" customHeight="1">
      <c r="B29" s="431"/>
      <c r="C29" s="405" t="s">
        <v>606</v>
      </c>
      <c r="D29" s="405" t="s">
        <v>199</v>
      </c>
      <c r="E29" s="407"/>
      <c r="F29" s="405" t="s">
        <v>160</v>
      </c>
      <c r="G29" s="408"/>
      <c r="H29" s="431"/>
      <c r="I29" s="405" t="s">
        <v>606</v>
      </c>
      <c r="J29" s="405" t="s">
        <v>199</v>
      </c>
      <c r="K29" s="407"/>
      <c r="L29" s="405" t="s">
        <v>160</v>
      </c>
      <c r="M29" s="408"/>
      <c r="N29" s="479"/>
      <c r="O29" s="481" t="s">
        <v>606</v>
      </c>
      <c r="P29" s="481" t="s">
        <v>199</v>
      </c>
      <c r="Q29" s="483"/>
      <c r="R29" s="481" t="s">
        <v>160</v>
      </c>
      <c r="S29" s="484"/>
      <c r="T29" s="431"/>
      <c r="U29" s="405" t="s">
        <v>606</v>
      </c>
      <c r="V29" s="405" t="s">
        <v>199</v>
      </c>
      <c r="W29" s="407"/>
      <c r="X29" s="405" t="s">
        <v>160</v>
      </c>
      <c r="Y29" s="408"/>
      <c r="Z29" s="444"/>
      <c r="AA29" s="446" t="s">
        <v>606</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1392</v>
      </c>
      <c r="D31" s="134">
        <v>1000</v>
      </c>
      <c r="E31" s="135"/>
      <c r="F31" s="137">
        <v>150</v>
      </c>
      <c r="G31" s="135"/>
      <c r="H31" s="132" t="s">
        <v>0</v>
      </c>
      <c r="I31" s="133" t="s">
        <v>796</v>
      </c>
      <c r="J31" s="134" t="s">
        <v>247</v>
      </c>
      <c r="K31" s="135"/>
      <c r="L31" s="134"/>
      <c r="M31" s="134"/>
      <c r="N31" s="132" t="s">
        <v>0</v>
      </c>
      <c r="O31" s="133" t="s">
        <v>342</v>
      </c>
      <c r="P31" s="134">
        <v>200</v>
      </c>
      <c r="Q31" s="135"/>
      <c r="R31" s="137"/>
      <c r="S31" s="134"/>
      <c r="T31" s="132" t="s">
        <v>0</v>
      </c>
      <c r="U31" s="133" t="s">
        <v>342</v>
      </c>
      <c r="V31" s="134">
        <v>600</v>
      </c>
      <c r="W31" s="135"/>
      <c r="X31" s="137"/>
      <c r="Y31" s="134"/>
      <c r="Z31" s="132" t="s">
        <v>0</v>
      </c>
      <c r="AA31" s="133" t="s">
        <v>342</v>
      </c>
      <c r="AB31" s="134">
        <v>1300</v>
      </c>
      <c r="AC31" s="135"/>
      <c r="AD31" s="137"/>
      <c r="AE31" s="193"/>
      <c r="AF31" s="176"/>
    </row>
    <row r="32" spans="2:32" s="120" customFormat="1" ht="15" customHeight="1">
      <c r="B32" s="139" t="s">
        <v>161</v>
      </c>
      <c r="C32" s="140"/>
      <c r="D32" s="141" t="s">
        <v>1321</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6"/>
      <c r="C35" s="437"/>
      <c r="D35" s="437"/>
      <c r="E35" s="437"/>
      <c r="F35" s="437"/>
      <c r="G35" s="438"/>
      <c r="H35" s="436"/>
      <c r="I35" s="437"/>
      <c r="J35" s="437"/>
      <c r="K35" s="437"/>
      <c r="L35" s="437"/>
      <c r="M35" s="438"/>
      <c r="N35" s="436"/>
      <c r="O35" s="437"/>
      <c r="P35" s="437"/>
      <c r="Q35" s="437"/>
      <c r="R35" s="437"/>
      <c r="S35" s="438"/>
      <c r="T35" s="436"/>
      <c r="U35" s="437"/>
      <c r="V35" s="437"/>
      <c r="W35" s="437"/>
      <c r="X35" s="437"/>
      <c r="Y35" s="438"/>
      <c r="Z35" s="436"/>
      <c r="AA35" s="437"/>
      <c r="AB35" s="437"/>
      <c r="AC35" s="437"/>
      <c r="AD35" s="437"/>
      <c r="AE35" s="438"/>
      <c r="AF35" s="176"/>
    </row>
    <row r="36" spans="2:32" s="120" customFormat="1" ht="15" customHeight="1">
      <c r="B36" s="440"/>
      <c r="C36" s="441"/>
      <c r="D36" s="441"/>
      <c r="E36" s="441"/>
      <c r="F36" s="441"/>
      <c r="G36" s="442"/>
      <c r="H36" s="440"/>
      <c r="I36" s="441"/>
      <c r="J36" s="441"/>
      <c r="K36" s="441"/>
      <c r="L36" s="441"/>
      <c r="M36" s="442"/>
      <c r="N36" s="440"/>
      <c r="O36" s="441"/>
      <c r="P36" s="441"/>
      <c r="Q36" s="441"/>
      <c r="R36" s="441"/>
      <c r="S36" s="442"/>
      <c r="T36" s="440"/>
      <c r="U36" s="441"/>
      <c r="V36" s="441"/>
      <c r="W36" s="441"/>
      <c r="X36" s="441"/>
      <c r="Y36" s="442"/>
      <c r="Z36" s="440"/>
      <c r="AA36" s="441"/>
      <c r="AB36" s="441"/>
      <c r="AC36" s="441"/>
      <c r="AD36" s="441"/>
      <c r="AE36" s="442"/>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1300</v>
      </c>
      <c r="AC37" s="159">
        <f>SUM(AC31:AC36)</f>
        <v>0</v>
      </c>
      <c r="AD37" s="159">
        <f>SUM(AD31:AD36)</f>
        <v>0</v>
      </c>
      <c r="AE37" s="233">
        <f>SUM(AE31:AE36)</f>
        <v>0</v>
      </c>
      <c r="AF37" s="176"/>
    </row>
    <row r="38" spans="2:31" ht="18" customHeight="1">
      <c r="B38" s="401" t="s">
        <v>1004</v>
      </c>
      <c r="C38" s="401"/>
      <c r="D38" s="401"/>
      <c r="E38" s="113"/>
      <c r="F38" s="113"/>
      <c r="G38" s="113"/>
      <c r="H38" s="393" t="s">
        <v>152</v>
      </c>
      <c r="I38" s="393"/>
      <c r="J38" s="402">
        <f>D48+J48+P48+V48+AB48</f>
        <v>14300</v>
      </c>
      <c r="K38" s="402"/>
      <c r="L38" s="387">
        <f>F48+L48+R48+X48+AD48</f>
        <v>1050</v>
      </c>
      <c r="M38" s="387"/>
      <c r="N38" s="121"/>
      <c r="O38" s="113" t="s">
        <v>153</v>
      </c>
      <c r="P38" s="402">
        <f>E48+K48+Q48+W48+AC48</f>
        <v>0</v>
      </c>
      <c r="Q38" s="402"/>
      <c r="R38" s="387">
        <f>G48+M48+S48+Y48+AE48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334</v>
      </c>
      <c r="AA39" s="399"/>
      <c r="AB39" s="399"/>
      <c r="AC39" s="399"/>
      <c r="AD39" s="399"/>
      <c r="AE39" s="400"/>
      <c r="AF39" s="150"/>
    </row>
    <row r="40" spans="2:32" s="126" customFormat="1" ht="15" customHeight="1">
      <c r="B40" s="431"/>
      <c r="C40" s="405" t="s">
        <v>606</v>
      </c>
      <c r="D40" s="405" t="s">
        <v>199</v>
      </c>
      <c r="E40" s="407"/>
      <c r="F40" s="405" t="s">
        <v>160</v>
      </c>
      <c r="G40" s="408"/>
      <c r="H40" s="431"/>
      <c r="I40" s="405" t="s">
        <v>606</v>
      </c>
      <c r="J40" s="405" t="s">
        <v>199</v>
      </c>
      <c r="K40" s="407"/>
      <c r="L40" s="405" t="s">
        <v>160</v>
      </c>
      <c r="M40" s="408"/>
      <c r="N40" s="479"/>
      <c r="O40" s="481" t="s">
        <v>606</v>
      </c>
      <c r="P40" s="481" t="s">
        <v>199</v>
      </c>
      <c r="Q40" s="483"/>
      <c r="R40" s="481" t="s">
        <v>160</v>
      </c>
      <c r="S40" s="484"/>
      <c r="T40" s="431"/>
      <c r="U40" s="405" t="s">
        <v>606</v>
      </c>
      <c r="V40" s="405" t="s">
        <v>199</v>
      </c>
      <c r="W40" s="407"/>
      <c r="X40" s="405" t="s">
        <v>160</v>
      </c>
      <c r="Y40" s="408"/>
      <c r="Z40" s="444"/>
      <c r="AA40" s="446" t="s">
        <v>606</v>
      </c>
      <c r="AB40" s="407" t="s">
        <v>199</v>
      </c>
      <c r="AC40" s="448"/>
      <c r="AD40" s="407" t="s">
        <v>160</v>
      </c>
      <c r="AE40" s="449"/>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45"/>
      <c r="AA41" s="447"/>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815</v>
      </c>
      <c r="J42" s="134">
        <v>1600</v>
      </c>
      <c r="K42" s="135"/>
      <c r="L42" s="134">
        <v>300</v>
      </c>
      <c r="M42" s="135"/>
      <c r="N42" s="132" t="s">
        <v>0</v>
      </c>
      <c r="O42" s="133" t="s">
        <v>816</v>
      </c>
      <c r="P42" s="134">
        <v>850</v>
      </c>
      <c r="Q42" s="135"/>
      <c r="R42" s="137"/>
      <c r="S42" s="234"/>
      <c r="T42" s="132" t="s">
        <v>0</v>
      </c>
      <c r="U42" s="133" t="s">
        <v>797</v>
      </c>
      <c r="V42" s="134">
        <v>3050</v>
      </c>
      <c r="W42" s="135"/>
      <c r="X42" s="137"/>
      <c r="Y42" s="235"/>
      <c r="Z42" s="132" t="s">
        <v>0</v>
      </c>
      <c r="AA42" s="133" t="s">
        <v>814</v>
      </c>
      <c r="AB42" s="134">
        <v>1400</v>
      </c>
      <c r="AC42" s="135"/>
      <c r="AD42" s="137"/>
      <c r="AE42" s="192"/>
      <c r="AF42" s="176"/>
    </row>
    <row r="43" spans="2:32" s="120" customFormat="1" ht="15" customHeight="1">
      <c r="B43" s="139" t="s">
        <v>161</v>
      </c>
      <c r="C43" s="140" t="s">
        <v>815</v>
      </c>
      <c r="D43" s="141">
        <v>2850</v>
      </c>
      <c r="E43" s="142"/>
      <c r="F43" s="144">
        <v>500</v>
      </c>
      <c r="G43" s="146"/>
      <c r="H43" s="139" t="s">
        <v>161</v>
      </c>
      <c r="I43" s="140"/>
      <c r="J43" s="141"/>
      <c r="K43" s="142"/>
      <c r="L43" s="141"/>
      <c r="M43" s="142"/>
      <c r="N43" s="139" t="s">
        <v>161</v>
      </c>
      <c r="O43" s="140" t="s">
        <v>798</v>
      </c>
      <c r="P43" s="141"/>
      <c r="Q43" s="142"/>
      <c r="R43" s="144"/>
      <c r="S43" s="147"/>
      <c r="T43" s="139" t="s">
        <v>161</v>
      </c>
      <c r="U43" s="140"/>
      <c r="V43" s="141"/>
      <c r="W43" s="142"/>
      <c r="X43" s="144"/>
      <c r="Y43" s="197"/>
      <c r="Z43" s="139" t="s">
        <v>161</v>
      </c>
      <c r="AA43" s="140" t="s">
        <v>815</v>
      </c>
      <c r="AB43" s="141">
        <v>2000</v>
      </c>
      <c r="AC43" s="142"/>
      <c r="AD43" s="144">
        <v>50</v>
      </c>
      <c r="AE43" s="194"/>
      <c r="AF43" s="176"/>
    </row>
    <row r="44" spans="2:32" s="120" customFormat="1" ht="15" customHeight="1">
      <c r="B44" s="139" t="s">
        <v>162</v>
      </c>
      <c r="C44" s="140" t="s">
        <v>174</v>
      </c>
      <c r="D44" s="141" t="s">
        <v>174</v>
      </c>
      <c r="E44" s="142"/>
      <c r="F44" s="144"/>
      <c r="G44" s="146"/>
      <c r="H44" s="139" t="s">
        <v>162</v>
      </c>
      <c r="I44" s="140" t="s">
        <v>814</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814</v>
      </c>
      <c r="V45" s="141">
        <v>1900</v>
      </c>
      <c r="W45" s="142"/>
      <c r="X45" s="144"/>
      <c r="Y45" s="197"/>
      <c r="Z45" s="139" t="s">
        <v>163</v>
      </c>
      <c r="AA45" s="140" t="s">
        <v>174</v>
      </c>
      <c r="AB45" s="141" t="s">
        <v>174</v>
      </c>
      <c r="AC45" s="142" t="s">
        <v>174</v>
      </c>
      <c r="AD45" s="144"/>
      <c r="AE45" s="194"/>
      <c r="AF45" s="176"/>
    </row>
    <row r="46" spans="2:32" s="120"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76"/>
    </row>
    <row r="47" spans="2:32" s="120"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6"/>
    </row>
    <row r="48" spans="1:32" s="120" customFormat="1" ht="13.5" customHeight="1">
      <c r="A48" s="128"/>
      <c r="B48" s="220"/>
      <c r="C48" s="221" t="s">
        <v>165</v>
      </c>
      <c r="D48" s="159">
        <f>SUM(D42:D47)</f>
        <v>2850</v>
      </c>
      <c r="E48" s="159">
        <f>SUM(E42:E47)</f>
        <v>0</v>
      </c>
      <c r="F48" s="159">
        <f>SUM(F42:F47)</f>
        <v>500</v>
      </c>
      <c r="G48" s="159">
        <f>SUM(G42:G47)</f>
        <v>0</v>
      </c>
      <c r="H48" s="220"/>
      <c r="I48" s="221" t="s">
        <v>165</v>
      </c>
      <c r="J48" s="159">
        <f>SUM(J42:J47)</f>
        <v>2250</v>
      </c>
      <c r="K48" s="159">
        <f>SUM(K42:K47)</f>
        <v>0</v>
      </c>
      <c r="L48" s="159">
        <f>SUM(L42:L47)</f>
        <v>500</v>
      </c>
      <c r="M48" s="159">
        <f>SUM(M42:M47)</f>
        <v>0</v>
      </c>
      <c r="N48" s="220"/>
      <c r="O48" s="221" t="s">
        <v>165</v>
      </c>
      <c r="P48" s="159">
        <f>SUM(P42:P47)</f>
        <v>850</v>
      </c>
      <c r="Q48" s="159">
        <f>SUM(Q42:Q47)</f>
        <v>0</v>
      </c>
      <c r="R48" s="159">
        <f>SUM(R42:R47)</f>
        <v>0</v>
      </c>
      <c r="S48" s="159">
        <f>SUM(S42:S47)</f>
        <v>0</v>
      </c>
      <c r="T48" s="220"/>
      <c r="U48" s="221" t="s">
        <v>165</v>
      </c>
      <c r="V48" s="159">
        <f>SUM(V42:V47)</f>
        <v>4950</v>
      </c>
      <c r="W48" s="159">
        <f>SUM(W42:W47)</f>
        <v>0</v>
      </c>
      <c r="X48" s="159">
        <f>SUM(X42:X47)</f>
        <v>0</v>
      </c>
      <c r="Y48" s="159">
        <f>SUM(Y42:Y47)</f>
        <v>0</v>
      </c>
      <c r="Z48" s="220"/>
      <c r="AA48" s="221" t="s">
        <v>165</v>
      </c>
      <c r="AB48" s="159">
        <f>SUM(AB42:AB47)</f>
        <v>3400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780</v>
      </c>
      <c r="AB51" s="166"/>
      <c r="AC51" s="166"/>
      <c r="AD51" s="439">
        <v>45078</v>
      </c>
      <c r="AE51" s="439"/>
    </row>
    <row r="52" ht="13.5">
      <c r="B52" s="167"/>
    </row>
    <row r="53" s="169" customFormat="1" ht="13.5">
      <c r="A53" s="168"/>
    </row>
    <row r="54" s="169" customFormat="1" ht="13.5">
      <c r="A54" s="168"/>
    </row>
    <row r="55" s="169" customFormat="1" ht="13.5">
      <c r="A55" s="168"/>
    </row>
  </sheetData>
  <sheetProtection sheet="1" objects="1" scenarios="1"/>
  <mergeCells count="190">
    <mergeCell ref="AD51:AE51"/>
    <mergeCell ref="A1:C1"/>
    <mergeCell ref="B3:D4"/>
    <mergeCell ref="E3:F3"/>
    <mergeCell ref="G3:I3"/>
    <mergeCell ref="J3:S3"/>
    <mergeCell ref="T3:V3"/>
    <mergeCell ref="AD3:AE3"/>
    <mergeCell ref="E4:F4"/>
    <mergeCell ref="G4:I4"/>
    <mergeCell ref="J4:S4"/>
    <mergeCell ref="T4:W4"/>
    <mergeCell ref="X4:Z4"/>
    <mergeCell ref="AA4:AC4"/>
    <mergeCell ref="AD4:AE4"/>
    <mergeCell ref="J5:K5"/>
    <mergeCell ref="L5:M5"/>
    <mergeCell ref="P5:Q5"/>
    <mergeCell ref="R5:S5"/>
    <mergeCell ref="X3:Z3"/>
    <mergeCell ref="AA3:AC3"/>
    <mergeCell ref="I7:I8"/>
    <mergeCell ref="U5:V5"/>
    <mergeCell ref="W5:Z5"/>
    <mergeCell ref="B6:G6"/>
    <mergeCell ref="H6:M6"/>
    <mergeCell ref="N6:S6"/>
    <mergeCell ref="T6:Y6"/>
    <mergeCell ref="Z6:AE6"/>
    <mergeCell ref="B5:D5"/>
    <mergeCell ref="H5:I5"/>
    <mergeCell ref="L7:M7"/>
    <mergeCell ref="N7:N8"/>
    <mergeCell ref="O7:O8"/>
    <mergeCell ref="P7:Q7"/>
    <mergeCell ref="R7:S7"/>
    <mergeCell ref="B7:B8"/>
    <mergeCell ref="C7:C8"/>
    <mergeCell ref="D7:E7"/>
    <mergeCell ref="F7:G7"/>
    <mergeCell ref="H7:H8"/>
    <mergeCell ref="T7:T8"/>
    <mergeCell ref="U7:U8"/>
    <mergeCell ref="V7:W7"/>
    <mergeCell ref="X7:Y7"/>
    <mergeCell ref="B16:D16"/>
    <mergeCell ref="H16:I16"/>
    <mergeCell ref="J16:K16"/>
    <mergeCell ref="L16:M16"/>
    <mergeCell ref="P16:Q16"/>
    <mergeCell ref="J7:K7"/>
    <mergeCell ref="R16:S16"/>
    <mergeCell ref="B17:G17"/>
    <mergeCell ref="H17:M17"/>
    <mergeCell ref="N17:S17"/>
    <mergeCell ref="T17:Y17"/>
    <mergeCell ref="L18:M18"/>
    <mergeCell ref="N18:N19"/>
    <mergeCell ref="O18:O19"/>
    <mergeCell ref="P18:Q18"/>
    <mergeCell ref="R18:S18"/>
    <mergeCell ref="B18:B19"/>
    <mergeCell ref="C18:C19"/>
    <mergeCell ref="D18:E18"/>
    <mergeCell ref="F18:G18"/>
    <mergeCell ref="H18:H19"/>
    <mergeCell ref="I18:I19"/>
    <mergeCell ref="T18:T19"/>
    <mergeCell ref="U18:U19"/>
    <mergeCell ref="V18:W18"/>
    <mergeCell ref="X18:Y18"/>
    <mergeCell ref="B27:D27"/>
    <mergeCell ref="H27:I27"/>
    <mergeCell ref="J27:K27"/>
    <mergeCell ref="L27:M27"/>
    <mergeCell ref="P27:Q27"/>
    <mergeCell ref="J18:K18"/>
    <mergeCell ref="R27:S27"/>
    <mergeCell ref="B28:G28"/>
    <mergeCell ref="H28:M28"/>
    <mergeCell ref="N28:S28"/>
    <mergeCell ref="T28:Y28"/>
    <mergeCell ref="L29:M29"/>
    <mergeCell ref="N29:N30"/>
    <mergeCell ref="O29:O30"/>
    <mergeCell ref="P29:Q29"/>
    <mergeCell ref="R29:S29"/>
    <mergeCell ref="B29:B30"/>
    <mergeCell ref="C29:C30"/>
    <mergeCell ref="D29:E29"/>
    <mergeCell ref="F29:G29"/>
    <mergeCell ref="H29:H30"/>
    <mergeCell ref="I29:I30"/>
    <mergeCell ref="T29:T30"/>
    <mergeCell ref="U29:U30"/>
    <mergeCell ref="V29:W29"/>
    <mergeCell ref="X29:Y29"/>
    <mergeCell ref="B38:D38"/>
    <mergeCell ref="H38:I38"/>
    <mergeCell ref="J38:K38"/>
    <mergeCell ref="L38:M38"/>
    <mergeCell ref="P38:Q38"/>
    <mergeCell ref="J29:K29"/>
    <mergeCell ref="R38:S38"/>
    <mergeCell ref="B39:G39"/>
    <mergeCell ref="H39:M39"/>
    <mergeCell ref="N39:S39"/>
    <mergeCell ref="T39:Y39"/>
    <mergeCell ref="Z39:AE39"/>
    <mergeCell ref="B40:B41"/>
    <mergeCell ref="C40:C41"/>
    <mergeCell ref="D40:E40"/>
    <mergeCell ref="F40:G40"/>
    <mergeCell ref="H40:H41"/>
    <mergeCell ref="I40:I41"/>
    <mergeCell ref="V40:W40"/>
    <mergeCell ref="X40:Y40"/>
    <mergeCell ref="J40:K40"/>
    <mergeCell ref="L40:M40"/>
    <mergeCell ref="N40:N41"/>
    <mergeCell ref="O40:O41"/>
    <mergeCell ref="P40:Q40"/>
    <mergeCell ref="R40:S40"/>
    <mergeCell ref="AA2:AC2"/>
    <mergeCell ref="U16:V16"/>
    <mergeCell ref="W16:Z16"/>
    <mergeCell ref="U27:V27"/>
    <mergeCell ref="W27:Z27"/>
    <mergeCell ref="U38:V38"/>
    <mergeCell ref="W38:Z38"/>
    <mergeCell ref="Z7:Z8"/>
    <mergeCell ref="AA7:AA8"/>
    <mergeCell ref="Z28:AE28"/>
    <mergeCell ref="AB7:AC7"/>
    <mergeCell ref="AD7:AE7"/>
    <mergeCell ref="Z18:Z19"/>
    <mergeCell ref="AA18:AA19"/>
    <mergeCell ref="AB18:AC18"/>
    <mergeCell ref="AD18:AE18"/>
    <mergeCell ref="Z17:AE17"/>
    <mergeCell ref="Z29:Z30"/>
    <mergeCell ref="AA29:AA30"/>
    <mergeCell ref="AB29:AC29"/>
    <mergeCell ref="AD29:AE29"/>
    <mergeCell ref="Z40:Z41"/>
    <mergeCell ref="AA40:AA41"/>
    <mergeCell ref="AB40:AC40"/>
    <mergeCell ref="AD40:AE40"/>
    <mergeCell ref="B13:G13"/>
    <mergeCell ref="B14:G14"/>
    <mergeCell ref="H13:M13"/>
    <mergeCell ref="H14:M14"/>
    <mergeCell ref="N13:S13"/>
    <mergeCell ref="N14:S14"/>
    <mergeCell ref="T13:Y13"/>
    <mergeCell ref="T14:Y14"/>
    <mergeCell ref="Z13:AE13"/>
    <mergeCell ref="Z14:AE14"/>
    <mergeCell ref="B24:G24"/>
    <mergeCell ref="B25:G25"/>
    <mergeCell ref="H24:M24"/>
    <mergeCell ref="H25:M25"/>
    <mergeCell ref="N24:S24"/>
    <mergeCell ref="N25:S25"/>
    <mergeCell ref="T24:Y24"/>
    <mergeCell ref="T25:Y25"/>
    <mergeCell ref="Z24:AE24"/>
    <mergeCell ref="Z25:AE25"/>
    <mergeCell ref="B35:G35"/>
    <mergeCell ref="B36:G36"/>
    <mergeCell ref="H35:M35"/>
    <mergeCell ref="H36:M36"/>
    <mergeCell ref="N35:S35"/>
    <mergeCell ref="N36:S36"/>
    <mergeCell ref="B46:G46"/>
    <mergeCell ref="B47:G47"/>
    <mergeCell ref="H46:M46"/>
    <mergeCell ref="H47:M47"/>
    <mergeCell ref="N46:S46"/>
    <mergeCell ref="N47:S47"/>
    <mergeCell ref="T46:Y46"/>
    <mergeCell ref="T47:Y47"/>
    <mergeCell ref="Z46:AE46"/>
    <mergeCell ref="Z47:AE47"/>
    <mergeCell ref="T35:Y35"/>
    <mergeCell ref="T36:Y36"/>
    <mergeCell ref="Z35:AE35"/>
    <mergeCell ref="Z36:AE36"/>
    <mergeCell ref="T40:T41"/>
    <mergeCell ref="U40:U4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H19" sqref="AH1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4</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994</v>
      </c>
      <c r="C5" s="401"/>
      <c r="D5" s="401"/>
      <c r="E5" s="113"/>
      <c r="F5" s="113"/>
      <c r="G5" s="113"/>
      <c r="H5" s="393" t="s">
        <v>152</v>
      </c>
      <c r="I5" s="393"/>
      <c r="J5" s="402">
        <f>D19+P19+J19+V19+AB19</f>
        <v>16900</v>
      </c>
      <c r="K5" s="402"/>
      <c r="L5" s="387">
        <f>F19+L19+R19+X19+AD19</f>
        <v>1400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334</v>
      </c>
      <c r="AA6" s="399"/>
      <c r="AB6" s="399"/>
      <c r="AC6" s="399"/>
      <c r="AD6" s="399"/>
      <c r="AE6" s="400"/>
      <c r="AF6" s="138"/>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31"/>
      <c r="U7" s="405" t="s">
        <v>606</v>
      </c>
      <c r="V7" s="405" t="s">
        <v>199</v>
      </c>
      <c r="W7" s="407"/>
      <c r="X7" s="405" t="s">
        <v>160</v>
      </c>
      <c r="Y7" s="408"/>
      <c r="Z7" s="444"/>
      <c r="AA7" s="446" t="s">
        <v>606</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343</v>
      </c>
      <c r="D9" s="134">
        <v>1200</v>
      </c>
      <c r="E9" s="135"/>
      <c r="F9" s="134">
        <v>450</v>
      </c>
      <c r="G9" s="136"/>
      <c r="H9" s="132" t="s">
        <v>0</v>
      </c>
      <c r="I9" s="133" t="s">
        <v>344</v>
      </c>
      <c r="J9" s="134">
        <v>1100</v>
      </c>
      <c r="K9" s="135"/>
      <c r="L9" s="134"/>
      <c r="M9" s="134"/>
      <c r="N9" s="205" t="s">
        <v>0</v>
      </c>
      <c r="O9" s="247"/>
      <c r="P9" s="135"/>
      <c r="Q9" s="135"/>
      <c r="R9" s="226"/>
      <c r="S9" s="135"/>
      <c r="T9" s="132" t="s">
        <v>0</v>
      </c>
      <c r="U9" s="133" t="s">
        <v>343</v>
      </c>
      <c r="V9" s="134">
        <v>1450</v>
      </c>
      <c r="W9" s="135"/>
      <c r="X9" s="137"/>
      <c r="Y9" s="241"/>
      <c r="Z9" s="132" t="s">
        <v>0</v>
      </c>
      <c r="AA9" s="201" t="s">
        <v>1228</v>
      </c>
      <c r="AB9" s="137">
        <v>2150</v>
      </c>
      <c r="AC9" s="135"/>
      <c r="AD9" s="137"/>
      <c r="AE9" s="192"/>
      <c r="AF9" s="215"/>
    </row>
    <row r="10" spans="2:32" s="120" customFormat="1" ht="15" customHeight="1">
      <c r="B10" s="139" t="s">
        <v>161</v>
      </c>
      <c r="C10" s="140" t="s">
        <v>345</v>
      </c>
      <c r="D10" s="141">
        <v>1950</v>
      </c>
      <c r="E10" s="142"/>
      <c r="F10" s="141">
        <v>550</v>
      </c>
      <c r="G10" s="143"/>
      <c r="H10" s="139" t="s">
        <v>161</v>
      </c>
      <c r="I10" s="140" t="s">
        <v>1126</v>
      </c>
      <c r="J10" s="141">
        <v>1100</v>
      </c>
      <c r="K10" s="142"/>
      <c r="L10" s="141"/>
      <c r="M10" s="141"/>
      <c r="N10" s="206" t="s">
        <v>161</v>
      </c>
      <c r="O10" s="229"/>
      <c r="P10" s="142"/>
      <c r="Q10" s="142"/>
      <c r="R10" s="228"/>
      <c r="S10" s="142"/>
      <c r="T10" s="139" t="s">
        <v>161</v>
      </c>
      <c r="U10" s="145" t="s">
        <v>345</v>
      </c>
      <c r="V10" s="141">
        <v>3800</v>
      </c>
      <c r="W10" s="142"/>
      <c r="X10" s="144">
        <v>250</v>
      </c>
      <c r="Y10" s="242"/>
      <c r="Z10" s="139" t="s">
        <v>161</v>
      </c>
      <c r="AA10" s="202" t="s">
        <v>346</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799</v>
      </c>
      <c r="V11" s="141" t="s">
        <v>800</v>
      </c>
      <c r="W11" s="142"/>
      <c r="X11" s="144"/>
      <c r="Y11" s="242"/>
      <c r="Z11" s="139" t="s">
        <v>162</v>
      </c>
      <c r="AA11" s="202" t="s">
        <v>347</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801</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348</v>
      </c>
      <c r="AB13" s="144">
        <v>650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349</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3150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5250</v>
      </c>
      <c r="W19" s="159">
        <f>SUM(W9:W18)</f>
        <v>0</v>
      </c>
      <c r="X19" s="159">
        <f>SUM(X9:X18)</f>
        <v>250</v>
      </c>
      <c r="Y19" s="222">
        <f>SUM(Y9:Y18)</f>
        <v>0</v>
      </c>
      <c r="Z19" s="157"/>
      <c r="AA19" s="158" t="s">
        <v>165</v>
      </c>
      <c r="AB19" s="159">
        <f>SUM(AB9:AB18)</f>
        <v>6300</v>
      </c>
      <c r="AC19" s="159">
        <f>SUM(AC9:AC18)</f>
        <v>0</v>
      </c>
      <c r="AD19" s="159">
        <f>SUM(AD9:AD18)</f>
        <v>150</v>
      </c>
      <c r="AE19" s="233">
        <f>SUM(AE9:AE18)</f>
        <v>0</v>
      </c>
      <c r="AF19" s="215"/>
    </row>
    <row r="20" spans="2:31" ht="18" customHeight="1">
      <c r="B20" s="401" t="s">
        <v>1341</v>
      </c>
      <c r="C20" s="401"/>
      <c r="D20" s="401"/>
      <c r="E20" s="113"/>
      <c r="F20" s="113"/>
      <c r="G20" s="113"/>
      <c r="H20" s="393" t="s">
        <v>152</v>
      </c>
      <c r="I20" s="393"/>
      <c r="J20" s="402">
        <f>D34+J34+P34+V34+AB34</f>
        <v>23450</v>
      </c>
      <c r="K20" s="402"/>
      <c r="L20" s="387">
        <f>F34+L34+R34+X34+AD34</f>
        <v>2250</v>
      </c>
      <c r="M20" s="387"/>
      <c r="N20" s="121"/>
      <c r="O20" s="113" t="s">
        <v>153</v>
      </c>
      <c r="P20" s="402">
        <f>E34+K34+Q34+W34+AC34</f>
        <v>0</v>
      </c>
      <c r="Q20" s="402"/>
      <c r="R20" s="387">
        <f>G34+M34+S34+Y34+AE34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334</v>
      </c>
      <c r="AA21" s="399"/>
      <c r="AB21" s="399"/>
      <c r="AC21" s="399"/>
      <c r="AD21" s="399"/>
      <c r="AE21" s="400"/>
      <c r="AF21" s="138"/>
    </row>
    <row r="22" spans="2:32" s="126" customFormat="1" ht="15" customHeight="1">
      <c r="B22" s="431"/>
      <c r="C22" s="405" t="s">
        <v>606</v>
      </c>
      <c r="D22" s="405" t="s">
        <v>199</v>
      </c>
      <c r="E22" s="407"/>
      <c r="F22" s="405" t="s">
        <v>160</v>
      </c>
      <c r="G22" s="408"/>
      <c r="H22" s="431"/>
      <c r="I22" s="405" t="s">
        <v>606</v>
      </c>
      <c r="J22" s="405" t="s">
        <v>199</v>
      </c>
      <c r="K22" s="407"/>
      <c r="L22" s="405" t="s">
        <v>160</v>
      </c>
      <c r="M22" s="408"/>
      <c r="N22" s="479"/>
      <c r="O22" s="481" t="s">
        <v>606</v>
      </c>
      <c r="P22" s="481" t="s">
        <v>199</v>
      </c>
      <c r="Q22" s="483"/>
      <c r="R22" s="481" t="s">
        <v>160</v>
      </c>
      <c r="S22" s="484"/>
      <c r="T22" s="431"/>
      <c r="U22" s="405" t="s">
        <v>606</v>
      </c>
      <c r="V22" s="405" t="s">
        <v>199</v>
      </c>
      <c r="W22" s="407"/>
      <c r="X22" s="405" t="s">
        <v>160</v>
      </c>
      <c r="Y22" s="408"/>
      <c r="Z22" s="444"/>
      <c r="AA22" s="446" t="s">
        <v>606</v>
      </c>
      <c r="AB22" s="407" t="s">
        <v>199</v>
      </c>
      <c r="AC22" s="448"/>
      <c r="AD22" s="407" t="s">
        <v>160</v>
      </c>
      <c r="AE22" s="449"/>
      <c r="AF22" s="127"/>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1260</v>
      </c>
      <c r="D24" s="134">
        <v>4900</v>
      </c>
      <c r="E24" s="135"/>
      <c r="F24" s="134">
        <v>600</v>
      </c>
      <c r="G24" s="135"/>
      <c r="H24" s="132" t="s">
        <v>0</v>
      </c>
      <c r="I24" s="133" t="s">
        <v>804</v>
      </c>
      <c r="J24" s="310">
        <v>2250</v>
      </c>
      <c r="K24" s="135"/>
      <c r="L24" s="137"/>
      <c r="M24" s="134"/>
      <c r="N24" s="132" t="s">
        <v>0</v>
      </c>
      <c r="O24" s="133" t="s">
        <v>804</v>
      </c>
      <c r="P24" s="134">
        <v>800</v>
      </c>
      <c r="Q24" s="135"/>
      <c r="R24" s="137"/>
      <c r="S24" s="134"/>
      <c r="T24" s="132" t="s">
        <v>0</v>
      </c>
      <c r="U24" s="133" t="s">
        <v>350</v>
      </c>
      <c r="V24" s="134">
        <v>3000</v>
      </c>
      <c r="W24" s="135"/>
      <c r="X24" s="134">
        <v>250</v>
      </c>
      <c r="Y24" s="135"/>
      <c r="Z24" s="132" t="s">
        <v>0</v>
      </c>
      <c r="AA24" s="201" t="s">
        <v>1259</v>
      </c>
      <c r="AB24" s="310" t="s">
        <v>1258</v>
      </c>
      <c r="AC24" s="135"/>
      <c r="AD24" s="137"/>
      <c r="AE24" s="192"/>
      <c r="AF24" s="176"/>
    </row>
    <row r="25" spans="2:32" s="120" customFormat="1" ht="15" customHeight="1">
      <c r="B25" s="139" t="s">
        <v>161</v>
      </c>
      <c r="C25" s="140" t="s">
        <v>803</v>
      </c>
      <c r="D25" s="141">
        <v>1500</v>
      </c>
      <c r="E25" s="142"/>
      <c r="F25" s="141">
        <v>350</v>
      </c>
      <c r="G25" s="142"/>
      <c r="H25" s="139" t="s">
        <v>161</v>
      </c>
      <c r="I25" s="140" t="s">
        <v>351</v>
      </c>
      <c r="J25" s="149">
        <v>550</v>
      </c>
      <c r="K25" s="142"/>
      <c r="L25" s="141"/>
      <c r="M25" s="141"/>
      <c r="N25" s="139" t="s">
        <v>161</v>
      </c>
      <c r="O25" s="140" t="s">
        <v>803</v>
      </c>
      <c r="P25" s="141">
        <v>650</v>
      </c>
      <c r="Q25" s="142"/>
      <c r="R25" s="144"/>
      <c r="S25" s="141"/>
      <c r="T25" s="139" t="s">
        <v>161</v>
      </c>
      <c r="U25" s="145" t="s">
        <v>808</v>
      </c>
      <c r="V25" s="141">
        <v>3050</v>
      </c>
      <c r="W25" s="142"/>
      <c r="X25" s="141">
        <v>450</v>
      </c>
      <c r="Y25" s="142"/>
      <c r="Z25" s="139" t="s">
        <v>161</v>
      </c>
      <c r="AA25" s="202" t="s">
        <v>803</v>
      </c>
      <c r="AB25" s="144">
        <v>1550</v>
      </c>
      <c r="AC25" s="142"/>
      <c r="AD25" s="142">
        <v>100</v>
      </c>
      <c r="AE25" s="194"/>
      <c r="AF25" s="176"/>
    </row>
    <row r="26" spans="2:32" s="120" customFormat="1" ht="15" customHeight="1">
      <c r="B26" s="139" t="s">
        <v>162</v>
      </c>
      <c r="C26" s="140" t="s">
        <v>352</v>
      </c>
      <c r="D26" s="141">
        <v>300</v>
      </c>
      <c r="E26" s="142"/>
      <c r="F26" s="141">
        <v>100</v>
      </c>
      <c r="G26" s="142"/>
      <c r="H26" s="139" t="s">
        <v>162</v>
      </c>
      <c r="I26" s="140" t="s">
        <v>805</v>
      </c>
      <c r="J26" s="149" t="s">
        <v>217</v>
      </c>
      <c r="K26" s="142"/>
      <c r="L26" s="141"/>
      <c r="M26" s="141"/>
      <c r="N26" s="139" t="s">
        <v>162</v>
      </c>
      <c r="O26" s="140"/>
      <c r="P26" s="141"/>
      <c r="Q26" s="142"/>
      <c r="R26" s="144"/>
      <c r="S26" s="141"/>
      <c r="T26" s="139" t="s">
        <v>162</v>
      </c>
      <c r="U26" s="140" t="s">
        <v>353</v>
      </c>
      <c r="V26" s="141">
        <v>850</v>
      </c>
      <c r="W26" s="142"/>
      <c r="X26" s="141"/>
      <c r="Y26" s="142"/>
      <c r="Z26" s="139" t="s">
        <v>162</v>
      </c>
      <c r="AA26" s="202" t="s">
        <v>354</v>
      </c>
      <c r="AB26" s="144">
        <v>750</v>
      </c>
      <c r="AC26" s="142"/>
      <c r="AD26" s="142"/>
      <c r="AE26" s="194"/>
      <c r="AF26" s="176"/>
    </row>
    <row r="27" spans="2:32" s="120" customFormat="1" ht="15" customHeight="1">
      <c r="B27" s="139" t="s">
        <v>163</v>
      </c>
      <c r="C27" s="140" t="s">
        <v>802</v>
      </c>
      <c r="D27" s="141">
        <v>550</v>
      </c>
      <c r="E27" s="142"/>
      <c r="F27" s="141">
        <v>200</v>
      </c>
      <c r="G27" s="142"/>
      <c r="H27" s="139" t="s">
        <v>163</v>
      </c>
      <c r="I27" s="145" t="s">
        <v>806</v>
      </c>
      <c r="J27" s="141" t="s">
        <v>807</v>
      </c>
      <c r="K27" s="142"/>
      <c r="L27" s="141"/>
      <c r="M27" s="141"/>
      <c r="N27" s="139" t="s">
        <v>163</v>
      </c>
      <c r="O27" s="140"/>
      <c r="P27" s="141"/>
      <c r="Q27" s="142"/>
      <c r="R27" s="144"/>
      <c r="S27" s="141"/>
      <c r="T27" s="139" t="s">
        <v>163</v>
      </c>
      <c r="U27" s="140" t="s">
        <v>802</v>
      </c>
      <c r="V27" s="141">
        <v>400</v>
      </c>
      <c r="W27" s="142"/>
      <c r="X27" s="141">
        <v>50</v>
      </c>
      <c r="Y27" s="142"/>
      <c r="Z27" s="139" t="s">
        <v>163</v>
      </c>
      <c r="AA27" s="202" t="s">
        <v>802</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355</v>
      </c>
      <c r="V28" s="141">
        <v>450</v>
      </c>
      <c r="W28" s="146"/>
      <c r="X28" s="147">
        <v>50</v>
      </c>
      <c r="Y28" s="146"/>
      <c r="Z28" s="139" t="s">
        <v>164</v>
      </c>
      <c r="AA28" s="202" t="s">
        <v>356</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809</v>
      </c>
      <c r="V29" s="141" t="s">
        <v>247</v>
      </c>
      <c r="W29" s="142"/>
      <c r="X29" s="141"/>
      <c r="Y29" s="142"/>
      <c r="Z29" s="139" t="s">
        <v>167</v>
      </c>
      <c r="AA29" s="202" t="s">
        <v>357</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7250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7750</v>
      </c>
      <c r="W34" s="159">
        <f>SUM(W24:W33)</f>
        <v>0</v>
      </c>
      <c r="X34" s="159">
        <f>SUM(X24:X33)</f>
        <v>800</v>
      </c>
      <c r="Y34" s="159">
        <f>SUM(Y24:Y33)</f>
        <v>0</v>
      </c>
      <c r="Z34" s="157"/>
      <c r="AA34" s="158" t="s">
        <v>165</v>
      </c>
      <c r="AB34" s="159">
        <f>SUM(AB24:AB33)</f>
        <v>4200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45108</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35:D35"/>
    <mergeCell ref="H35:I35"/>
    <mergeCell ref="J35:K35"/>
    <mergeCell ref="L35:M35"/>
    <mergeCell ref="P35:Q35"/>
    <mergeCell ref="R35:S35"/>
    <mergeCell ref="R22:S22"/>
    <mergeCell ref="B36:G36"/>
    <mergeCell ref="H36:M36"/>
    <mergeCell ref="N36:S36"/>
    <mergeCell ref="T36:Y36"/>
    <mergeCell ref="Z36:AE36"/>
    <mergeCell ref="B37:G37"/>
    <mergeCell ref="H37:M37"/>
    <mergeCell ref="N37:S37"/>
    <mergeCell ref="T37:Y37"/>
    <mergeCell ref="Z37:AE37"/>
    <mergeCell ref="B38:G38"/>
    <mergeCell ref="H38:M38"/>
    <mergeCell ref="N38:S38"/>
    <mergeCell ref="T38:Y38"/>
    <mergeCell ref="Z38:AE38"/>
    <mergeCell ref="B39:G39"/>
    <mergeCell ref="H39:M39"/>
    <mergeCell ref="N39:S39"/>
    <mergeCell ref="T39:Y39"/>
    <mergeCell ref="Z39:AE39"/>
    <mergeCell ref="B40:G40"/>
    <mergeCell ref="H40:M40"/>
    <mergeCell ref="N40:S40"/>
    <mergeCell ref="T40:Y40"/>
    <mergeCell ref="Z40:AE40"/>
    <mergeCell ref="B41:G41"/>
    <mergeCell ref="H41:M41"/>
    <mergeCell ref="N41:S41"/>
    <mergeCell ref="T41:Y41"/>
    <mergeCell ref="Z41:AE41"/>
    <mergeCell ref="B42:G42"/>
    <mergeCell ref="H42:M42"/>
    <mergeCell ref="N42:S42"/>
    <mergeCell ref="T42:Y42"/>
    <mergeCell ref="Z42:AE42"/>
    <mergeCell ref="B43:G43"/>
    <mergeCell ref="H43:M43"/>
    <mergeCell ref="N43:S43"/>
    <mergeCell ref="T43:Y43"/>
    <mergeCell ref="Z43:AE43"/>
    <mergeCell ref="B44:G44"/>
    <mergeCell ref="H44:M44"/>
    <mergeCell ref="N44:S44"/>
    <mergeCell ref="T44:Y44"/>
    <mergeCell ref="Z44:AE44"/>
    <mergeCell ref="B45:G45"/>
    <mergeCell ref="H45:M45"/>
    <mergeCell ref="N45:S45"/>
    <mergeCell ref="T45:Y45"/>
    <mergeCell ref="Z45:AE45"/>
    <mergeCell ref="B46:G46"/>
    <mergeCell ref="H46:M46"/>
    <mergeCell ref="N46:S46"/>
    <mergeCell ref="T46:Y46"/>
    <mergeCell ref="Z46:AE46"/>
    <mergeCell ref="B47:G47"/>
    <mergeCell ref="H47:M47"/>
    <mergeCell ref="N47:S47"/>
    <mergeCell ref="T47:Y47"/>
    <mergeCell ref="Z47:AE47"/>
    <mergeCell ref="B48:G48"/>
    <mergeCell ref="H48:M48"/>
    <mergeCell ref="N48:S48"/>
    <mergeCell ref="T48:Y48"/>
    <mergeCell ref="Z48:AE48"/>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V15" sqref="V1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831</v>
      </c>
      <c r="AB2" s="410"/>
      <c r="AC2" s="410"/>
      <c r="AD2" s="113" t="s">
        <v>14</v>
      </c>
      <c r="AE2" s="114">
        <v>1</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818</v>
      </c>
      <c r="C5" s="401"/>
      <c r="D5" s="401"/>
      <c r="E5" s="113"/>
      <c r="F5" s="113"/>
      <c r="G5" s="113"/>
      <c r="H5" s="393" t="s">
        <v>152</v>
      </c>
      <c r="I5" s="393"/>
      <c r="J5" s="402">
        <f>D34+P34+J34+V34+AB19</f>
        <v>92100</v>
      </c>
      <c r="K5" s="402"/>
      <c r="L5" s="387">
        <f>F34+L34+R34+X34+AD19</f>
        <v>9400</v>
      </c>
      <c r="M5" s="387"/>
      <c r="N5" s="121"/>
      <c r="O5" s="113" t="s">
        <v>153</v>
      </c>
      <c r="P5" s="402">
        <f>E34+K34+Q34+W34+AC19</f>
        <v>0</v>
      </c>
      <c r="Q5" s="402"/>
      <c r="R5" s="387">
        <f>G34+M34+S34+Y34+AE19</f>
        <v>0</v>
      </c>
      <c r="S5" s="387"/>
      <c r="T5" s="121"/>
      <c r="U5" s="393" t="s">
        <v>177</v>
      </c>
      <c r="V5" s="393"/>
      <c r="W5" s="394">
        <f>P5+P35+R5+R35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817</v>
      </c>
      <c r="AA6" s="399"/>
      <c r="AB6" s="399"/>
      <c r="AC6" s="399"/>
      <c r="AD6" s="399"/>
      <c r="AE6" s="400"/>
      <c r="AF6" s="150"/>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31"/>
      <c r="U7" s="405" t="s">
        <v>606</v>
      </c>
      <c r="V7" s="405" t="s">
        <v>199</v>
      </c>
      <c r="W7" s="407"/>
      <c r="X7" s="405" t="s">
        <v>160</v>
      </c>
      <c r="Y7" s="408"/>
      <c r="Z7" s="444"/>
      <c r="AA7" s="446" t="s">
        <v>606</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358</v>
      </c>
      <c r="D9" s="134">
        <v>2600</v>
      </c>
      <c r="E9" s="135"/>
      <c r="F9" s="134">
        <v>450</v>
      </c>
      <c r="G9" s="136"/>
      <c r="H9" s="132" t="s">
        <v>0</v>
      </c>
      <c r="I9" s="133" t="s">
        <v>359</v>
      </c>
      <c r="J9" s="134">
        <v>4250</v>
      </c>
      <c r="K9" s="135"/>
      <c r="L9" s="134">
        <v>350</v>
      </c>
      <c r="M9" s="135"/>
      <c r="N9" s="132" t="s">
        <v>0</v>
      </c>
      <c r="O9" s="133" t="s">
        <v>360</v>
      </c>
      <c r="P9" s="134">
        <v>500</v>
      </c>
      <c r="Q9" s="135"/>
      <c r="R9" s="137"/>
      <c r="S9" s="134"/>
      <c r="T9" s="132" t="s">
        <v>0</v>
      </c>
      <c r="U9" s="133" t="s">
        <v>361</v>
      </c>
      <c r="V9" s="134">
        <v>1900</v>
      </c>
      <c r="W9" s="135"/>
      <c r="X9" s="134">
        <v>50</v>
      </c>
      <c r="Y9" s="241"/>
      <c r="Z9" s="132" t="s">
        <v>0</v>
      </c>
      <c r="AA9" s="133" t="s">
        <v>1169</v>
      </c>
      <c r="AB9" s="134">
        <v>250</v>
      </c>
      <c r="AC9" s="135"/>
      <c r="AD9" s="134"/>
      <c r="AE9" s="192"/>
      <c r="AF9" s="215"/>
    </row>
    <row r="10" spans="2:32" s="120" customFormat="1" ht="15" customHeight="1">
      <c r="B10" s="139" t="s">
        <v>161</v>
      </c>
      <c r="C10" s="140"/>
      <c r="D10" s="141"/>
      <c r="E10" s="142"/>
      <c r="F10" s="141"/>
      <c r="G10" s="143"/>
      <c r="H10" s="139" t="s">
        <v>161</v>
      </c>
      <c r="I10" s="140" t="s">
        <v>362</v>
      </c>
      <c r="J10" s="141">
        <v>850</v>
      </c>
      <c r="K10" s="142"/>
      <c r="L10" s="141">
        <v>200</v>
      </c>
      <c r="M10" s="142"/>
      <c r="N10" s="139" t="s">
        <v>161</v>
      </c>
      <c r="O10" s="140" t="s">
        <v>363</v>
      </c>
      <c r="P10" s="141">
        <v>1750</v>
      </c>
      <c r="Q10" s="142"/>
      <c r="R10" s="144"/>
      <c r="S10" s="141"/>
      <c r="T10" s="139" t="s">
        <v>161</v>
      </c>
      <c r="U10" s="145"/>
      <c r="V10" s="141"/>
      <c r="W10" s="142"/>
      <c r="X10" s="141"/>
      <c r="Y10" s="242"/>
      <c r="Z10" s="139" t="s">
        <v>161</v>
      </c>
      <c r="AA10" s="145" t="s">
        <v>825</v>
      </c>
      <c r="AB10" s="141">
        <v>600</v>
      </c>
      <c r="AC10" s="142"/>
      <c r="AD10" s="142">
        <v>50</v>
      </c>
      <c r="AE10" s="194"/>
      <c r="AF10" s="215"/>
    </row>
    <row r="11" spans="2:32" s="120" customFormat="1" ht="15" customHeight="1">
      <c r="B11" s="139" t="s">
        <v>162</v>
      </c>
      <c r="C11" s="140" t="s">
        <v>364</v>
      </c>
      <c r="D11" s="141">
        <v>2300</v>
      </c>
      <c r="E11" s="142"/>
      <c r="F11" s="141">
        <v>400</v>
      </c>
      <c r="G11" s="143"/>
      <c r="H11" s="139" t="s">
        <v>162</v>
      </c>
      <c r="I11" s="140" t="s">
        <v>361</v>
      </c>
      <c r="J11" s="141">
        <v>1650</v>
      </c>
      <c r="K11" s="142"/>
      <c r="L11" s="141">
        <v>100</v>
      </c>
      <c r="M11" s="142"/>
      <c r="N11" s="139" t="s">
        <v>162</v>
      </c>
      <c r="O11" s="140"/>
      <c r="P11" s="141"/>
      <c r="Q11" s="142"/>
      <c r="R11" s="144"/>
      <c r="S11" s="141"/>
      <c r="T11" s="139" t="s">
        <v>162</v>
      </c>
      <c r="U11" s="140" t="s">
        <v>362</v>
      </c>
      <c r="V11" s="141">
        <v>1900</v>
      </c>
      <c r="W11" s="142"/>
      <c r="X11" s="142">
        <v>50</v>
      </c>
      <c r="Y11" s="242"/>
      <c r="Z11" s="139" t="s">
        <v>162</v>
      </c>
      <c r="AA11" s="140" t="s">
        <v>365</v>
      </c>
      <c r="AB11" s="141">
        <v>600</v>
      </c>
      <c r="AC11" s="142"/>
      <c r="AD11" s="142">
        <v>50</v>
      </c>
      <c r="AE11" s="194"/>
      <c r="AF11" s="215"/>
    </row>
    <row r="12" spans="2:32" s="120" customFormat="1" ht="15" customHeight="1">
      <c r="B12" s="139" t="s">
        <v>163</v>
      </c>
      <c r="C12" s="140" t="s">
        <v>363</v>
      </c>
      <c r="D12" s="141">
        <v>3100</v>
      </c>
      <c r="E12" s="142"/>
      <c r="F12" s="141">
        <v>600</v>
      </c>
      <c r="G12" s="143"/>
      <c r="H12" s="139" t="s">
        <v>163</v>
      </c>
      <c r="I12" s="145" t="s">
        <v>1128</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1129</v>
      </c>
      <c r="J13" s="141" t="s">
        <v>1130</v>
      </c>
      <c r="K13" s="146"/>
      <c r="L13" s="147"/>
      <c r="M13" s="146"/>
      <c r="N13" s="139" t="s">
        <v>164</v>
      </c>
      <c r="O13" s="140" t="s">
        <v>366</v>
      </c>
      <c r="P13" s="141">
        <v>3200</v>
      </c>
      <c r="Q13" s="146"/>
      <c r="R13" s="144"/>
      <c r="S13" s="147"/>
      <c r="T13" s="139" t="s">
        <v>164</v>
      </c>
      <c r="U13" s="140" t="s">
        <v>359</v>
      </c>
      <c r="V13" s="141">
        <v>2300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367</v>
      </c>
      <c r="J14" s="141">
        <v>2800</v>
      </c>
      <c r="K14" s="142"/>
      <c r="L14" s="141">
        <v>200</v>
      </c>
      <c r="M14" s="142"/>
      <c r="N14" s="139" t="s">
        <v>167</v>
      </c>
      <c r="O14" s="140" t="s">
        <v>821</v>
      </c>
      <c r="P14" s="141">
        <v>950</v>
      </c>
      <c r="Q14" s="142"/>
      <c r="R14" s="144"/>
      <c r="S14" s="141"/>
      <c r="T14" s="139" t="s">
        <v>167</v>
      </c>
      <c r="U14" s="140" t="s">
        <v>369</v>
      </c>
      <c r="V14" s="141">
        <v>1900</v>
      </c>
      <c r="W14" s="142"/>
      <c r="X14" s="142">
        <v>150</v>
      </c>
      <c r="Y14" s="242"/>
      <c r="Z14" s="139" t="s">
        <v>167</v>
      </c>
      <c r="AA14" s="140"/>
      <c r="AB14" s="141"/>
      <c r="AC14" s="142"/>
      <c r="AD14" s="141"/>
      <c r="AE14" s="194"/>
      <c r="AF14" s="215"/>
    </row>
    <row r="15" spans="2:32" s="120" customFormat="1" ht="15" customHeight="1">
      <c r="B15" s="139" t="s">
        <v>168</v>
      </c>
      <c r="C15" s="140" t="s">
        <v>370</v>
      </c>
      <c r="D15" s="141">
        <v>2650</v>
      </c>
      <c r="E15" s="142"/>
      <c r="F15" s="141">
        <v>400</v>
      </c>
      <c r="G15" s="148"/>
      <c r="H15" s="139" t="s">
        <v>168</v>
      </c>
      <c r="I15" s="140" t="s">
        <v>370</v>
      </c>
      <c r="J15" s="141">
        <v>5300</v>
      </c>
      <c r="K15" s="142"/>
      <c r="L15" s="141">
        <v>450</v>
      </c>
      <c r="M15" s="142"/>
      <c r="N15" s="139" t="s">
        <v>168</v>
      </c>
      <c r="O15" s="140"/>
      <c r="P15" s="141"/>
      <c r="Q15" s="142"/>
      <c r="R15" s="144"/>
      <c r="S15" s="141"/>
      <c r="T15" s="139" t="s">
        <v>168</v>
      </c>
      <c r="U15" s="140" t="s">
        <v>363</v>
      </c>
      <c r="V15" s="141">
        <v>2100</v>
      </c>
      <c r="W15" s="142"/>
      <c r="X15" s="142">
        <v>400</v>
      </c>
      <c r="Y15" s="242"/>
      <c r="Z15" s="139" t="s">
        <v>168</v>
      </c>
      <c r="AA15" s="140"/>
      <c r="AB15" s="141"/>
      <c r="AC15" s="142"/>
      <c r="AD15" s="141"/>
      <c r="AE15" s="194"/>
      <c r="AF15" s="215"/>
    </row>
    <row r="16" spans="2:32" s="120" customFormat="1" ht="15" customHeight="1">
      <c r="B16" s="179" t="s">
        <v>200</v>
      </c>
      <c r="C16" s="180" t="s">
        <v>360</v>
      </c>
      <c r="D16" s="181">
        <v>3600</v>
      </c>
      <c r="E16" s="182"/>
      <c r="F16" s="181">
        <v>900</v>
      </c>
      <c r="G16" s="184"/>
      <c r="H16" s="179" t="s">
        <v>200</v>
      </c>
      <c r="I16" s="180" t="s">
        <v>371</v>
      </c>
      <c r="J16" s="181">
        <v>2800</v>
      </c>
      <c r="K16" s="182"/>
      <c r="L16" s="183"/>
      <c r="M16" s="182"/>
      <c r="N16" s="179" t="s">
        <v>200</v>
      </c>
      <c r="O16" s="180" t="s">
        <v>369</v>
      </c>
      <c r="P16" s="181">
        <v>4550</v>
      </c>
      <c r="Q16" s="182"/>
      <c r="R16" s="183"/>
      <c r="S16" s="181"/>
      <c r="T16" s="179" t="s">
        <v>200</v>
      </c>
      <c r="U16" s="180" t="s">
        <v>1322</v>
      </c>
      <c r="V16" s="181" t="s">
        <v>1323</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360</v>
      </c>
      <c r="J17" s="181">
        <v>2300</v>
      </c>
      <c r="K17" s="182"/>
      <c r="L17" s="183"/>
      <c r="M17" s="182"/>
      <c r="N17" s="179" t="s">
        <v>201</v>
      </c>
      <c r="O17" s="180" t="s">
        <v>372</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368</v>
      </c>
      <c r="D18" s="141">
        <v>2150</v>
      </c>
      <c r="E18" s="142"/>
      <c r="F18" s="141">
        <v>600</v>
      </c>
      <c r="G18" s="148"/>
      <c r="H18" s="208" t="s">
        <v>145</v>
      </c>
      <c r="I18" s="140" t="s">
        <v>373</v>
      </c>
      <c r="J18" s="141">
        <v>1050</v>
      </c>
      <c r="K18" s="142"/>
      <c r="L18" s="144">
        <v>400</v>
      </c>
      <c r="M18" s="142"/>
      <c r="N18" s="208" t="s">
        <v>145</v>
      </c>
      <c r="O18" s="140"/>
      <c r="P18" s="141"/>
      <c r="Q18" s="142"/>
      <c r="R18" s="144"/>
      <c r="S18" s="141"/>
      <c r="T18" s="208" t="s">
        <v>145</v>
      </c>
      <c r="U18" s="140" t="s">
        <v>371</v>
      </c>
      <c r="V18" s="141">
        <v>1800</v>
      </c>
      <c r="W18" s="142"/>
      <c r="X18" s="142">
        <v>200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830</v>
      </c>
      <c r="J19" s="141">
        <v>2150</v>
      </c>
      <c r="K19" s="142"/>
      <c r="L19" s="144"/>
      <c r="M19" s="194"/>
      <c r="N19" s="139" t="s">
        <v>180</v>
      </c>
      <c r="O19" s="140" t="s">
        <v>374</v>
      </c>
      <c r="P19" s="141">
        <v>1200</v>
      </c>
      <c r="Q19" s="142"/>
      <c r="R19" s="144"/>
      <c r="S19" s="195"/>
      <c r="T19" s="139" t="s">
        <v>180</v>
      </c>
      <c r="U19" s="140" t="s">
        <v>822</v>
      </c>
      <c r="V19" s="141">
        <v>2600</v>
      </c>
      <c r="W19" s="142"/>
      <c r="X19" s="142">
        <v>300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1276</v>
      </c>
      <c r="D20" s="141" t="s">
        <v>1277</v>
      </c>
      <c r="E20" s="142"/>
      <c r="F20" s="141"/>
      <c r="G20" s="194"/>
      <c r="H20" s="139" t="s">
        <v>181</v>
      </c>
      <c r="I20" s="140" t="s">
        <v>376</v>
      </c>
      <c r="J20" s="141">
        <v>500</v>
      </c>
      <c r="K20" s="142"/>
      <c r="L20" s="144"/>
      <c r="M20" s="194"/>
      <c r="N20" s="139" t="s">
        <v>181</v>
      </c>
      <c r="O20" s="140" t="s">
        <v>375</v>
      </c>
      <c r="P20" s="141">
        <v>600</v>
      </c>
      <c r="Q20" s="142"/>
      <c r="R20" s="144"/>
      <c r="S20" s="195"/>
      <c r="T20" s="139" t="s">
        <v>181</v>
      </c>
      <c r="U20" s="140" t="s">
        <v>366</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33"/>
      <c r="AA21" s="434"/>
      <c r="AB21" s="434"/>
      <c r="AC21" s="434"/>
      <c r="AD21" s="434"/>
      <c r="AE21" s="435"/>
      <c r="AF21" s="176"/>
    </row>
    <row r="22" spans="2:32" s="120" customFormat="1" ht="15" customHeight="1">
      <c r="B22" s="139" t="s">
        <v>183</v>
      </c>
      <c r="C22" s="177" t="s">
        <v>377</v>
      </c>
      <c r="D22" s="141"/>
      <c r="E22" s="142"/>
      <c r="F22" s="141"/>
      <c r="G22" s="194"/>
      <c r="H22" s="139" t="s">
        <v>183</v>
      </c>
      <c r="I22" s="140" t="s">
        <v>378</v>
      </c>
      <c r="J22" s="141">
        <v>2700</v>
      </c>
      <c r="K22" s="142"/>
      <c r="L22" s="141">
        <v>500</v>
      </c>
      <c r="M22" s="194"/>
      <c r="N22" s="139" t="s">
        <v>183</v>
      </c>
      <c r="O22" s="140"/>
      <c r="P22" s="141"/>
      <c r="Q22" s="142"/>
      <c r="R22" s="141"/>
      <c r="S22" s="195"/>
      <c r="T22" s="139" t="s">
        <v>183</v>
      </c>
      <c r="U22" s="140"/>
      <c r="V22" s="141"/>
      <c r="W22" s="142"/>
      <c r="X22" s="142"/>
      <c r="Y22" s="194"/>
      <c r="Z22" s="436"/>
      <c r="AA22" s="437"/>
      <c r="AB22" s="437"/>
      <c r="AC22" s="437"/>
      <c r="AD22" s="437"/>
      <c r="AE22" s="438"/>
      <c r="AF22" s="176"/>
    </row>
    <row r="23" spans="2:32" s="120" customFormat="1" ht="15" customHeight="1">
      <c r="B23" s="139" t="s">
        <v>184</v>
      </c>
      <c r="C23" s="140" t="s">
        <v>359</v>
      </c>
      <c r="D23" s="141">
        <v>700</v>
      </c>
      <c r="E23" s="142"/>
      <c r="F23" s="141">
        <v>200</v>
      </c>
      <c r="G23" s="194"/>
      <c r="H23" s="139" t="s">
        <v>184</v>
      </c>
      <c r="I23" s="140" t="s">
        <v>820</v>
      </c>
      <c r="J23" s="141">
        <v>700</v>
      </c>
      <c r="K23" s="142"/>
      <c r="L23" s="141">
        <v>50</v>
      </c>
      <c r="M23" s="194"/>
      <c r="N23" s="139" t="s">
        <v>184</v>
      </c>
      <c r="O23" s="140"/>
      <c r="P23" s="141"/>
      <c r="Q23" s="142"/>
      <c r="R23" s="141"/>
      <c r="S23" s="195"/>
      <c r="T23" s="139" t="s">
        <v>184</v>
      </c>
      <c r="U23" s="140" t="s">
        <v>383</v>
      </c>
      <c r="V23" s="141">
        <v>2050</v>
      </c>
      <c r="W23" s="142"/>
      <c r="X23" s="142">
        <v>900</v>
      </c>
      <c r="Y23" s="194"/>
      <c r="Z23" s="436"/>
      <c r="AA23" s="437"/>
      <c r="AB23" s="437"/>
      <c r="AC23" s="437"/>
      <c r="AD23" s="437"/>
      <c r="AE23" s="438"/>
      <c r="AF23" s="176"/>
    </row>
    <row r="24" spans="2:32" s="120" customFormat="1" ht="15" customHeight="1">
      <c r="B24" s="139" t="s">
        <v>185</v>
      </c>
      <c r="C24" s="140" t="s">
        <v>362</v>
      </c>
      <c r="D24" s="260">
        <v>1700</v>
      </c>
      <c r="E24" s="142"/>
      <c r="F24" s="141">
        <v>450</v>
      </c>
      <c r="G24" s="194"/>
      <c r="H24" s="139" t="s">
        <v>185</v>
      </c>
      <c r="I24" s="140" t="s">
        <v>379</v>
      </c>
      <c r="J24" s="260">
        <v>3600</v>
      </c>
      <c r="K24" s="142"/>
      <c r="L24" s="144">
        <v>300</v>
      </c>
      <c r="M24" s="194"/>
      <c r="N24" s="139" t="s">
        <v>185</v>
      </c>
      <c r="O24" s="140"/>
      <c r="P24" s="149"/>
      <c r="Q24" s="142"/>
      <c r="R24" s="144"/>
      <c r="S24" s="195"/>
      <c r="T24" s="139" t="s">
        <v>185</v>
      </c>
      <c r="U24" s="140" t="s">
        <v>824</v>
      </c>
      <c r="V24" s="260">
        <v>900</v>
      </c>
      <c r="W24" s="142"/>
      <c r="X24" s="142">
        <v>100</v>
      </c>
      <c r="Y24" s="194"/>
      <c r="Z24" s="436"/>
      <c r="AA24" s="437"/>
      <c r="AB24" s="437"/>
      <c r="AC24" s="437"/>
      <c r="AD24" s="437"/>
      <c r="AE24" s="438"/>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380</v>
      </c>
      <c r="V25" s="260">
        <v>850</v>
      </c>
      <c r="W25" s="142"/>
      <c r="X25" s="142">
        <v>200</v>
      </c>
      <c r="Y25" s="194"/>
      <c r="Z25" s="436"/>
      <c r="AA25" s="437"/>
      <c r="AB25" s="437"/>
      <c r="AC25" s="437"/>
      <c r="AD25" s="437"/>
      <c r="AE25" s="438"/>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823</v>
      </c>
      <c r="V26" s="260">
        <v>600</v>
      </c>
      <c r="W26" s="142"/>
      <c r="X26" s="142">
        <v>100</v>
      </c>
      <c r="Y26" s="194"/>
      <c r="Z26" s="436"/>
      <c r="AA26" s="437"/>
      <c r="AB26" s="437"/>
      <c r="AC26" s="437"/>
      <c r="AD26" s="437"/>
      <c r="AE26" s="438"/>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381</v>
      </c>
      <c r="V27" s="260">
        <v>1600</v>
      </c>
      <c r="W27" s="142"/>
      <c r="X27" s="142"/>
      <c r="Y27" s="194"/>
      <c r="Z27" s="436"/>
      <c r="AA27" s="437"/>
      <c r="AB27" s="437"/>
      <c r="AC27" s="437"/>
      <c r="AD27" s="437"/>
      <c r="AE27" s="438"/>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6"/>
      <c r="AA28" s="437"/>
      <c r="AB28" s="437"/>
      <c r="AC28" s="437"/>
      <c r="AD28" s="437"/>
      <c r="AE28" s="438"/>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6"/>
      <c r="AA29" s="437"/>
      <c r="AB29" s="437"/>
      <c r="AC29" s="437"/>
      <c r="AD29" s="437"/>
      <c r="AE29" s="438"/>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6"/>
      <c r="AA30" s="437"/>
      <c r="AB30" s="437"/>
      <c r="AC30" s="437"/>
      <c r="AD30" s="437"/>
      <c r="AE30" s="438"/>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6"/>
      <c r="AA31" s="437"/>
      <c r="AB31" s="437"/>
      <c r="AC31" s="437"/>
      <c r="AD31" s="437"/>
      <c r="AE31" s="438"/>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6"/>
      <c r="AA32" s="437"/>
      <c r="AB32" s="437"/>
      <c r="AC32" s="437"/>
      <c r="AD32" s="437"/>
      <c r="AE32" s="438"/>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6"/>
      <c r="AA33" s="437"/>
      <c r="AB33" s="437"/>
      <c r="AC33" s="437"/>
      <c r="AD33" s="437"/>
      <c r="AE33" s="438"/>
      <c r="AF33" s="176"/>
    </row>
    <row r="34" spans="1:32" s="120" customFormat="1" ht="13.5" customHeight="1">
      <c r="A34" s="128"/>
      <c r="B34" s="157"/>
      <c r="C34" s="158" t="s">
        <v>165</v>
      </c>
      <c r="D34" s="159">
        <f>SUM(D9:D33)</f>
        <v>18800</v>
      </c>
      <c r="E34" s="159">
        <f>SUM(E9:E33)</f>
        <v>0</v>
      </c>
      <c r="F34" s="159">
        <f>SUM(F9:F33)</f>
        <v>4000</v>
      </c>
      <c r="G34" s="159">
        <f>SUM(G9:G33)</f>
        <v>0</v>
      </c>
      <c r="H34" s="157"/>
      <c r="I34" s="158" t="s">
        <v>165</v>
      </c>
      <c r="J34" s="159">
        <f>SUM(J9:J33)</f>
        <v>33350</v>
      </c>
      <c r="K34" s="159">
        <f>SUM(K9:K33)</f>
        <v>0</v>
      </c>
      <c r="L34" s="159">
        <f>SUM(L9:L33)</f>
        <v>2550</v>
      </c>
      <c r="M34" s="159">
        <f>SUM(M9:M33)</f>
        <v>0</v>
      </c>
      <c r="N34" s="157"/>
      <c r="O34" s="158" t="s">
        <v>165</v>
      </c>
      <c r="P34" s="159">
        <f>SUM(P9:P33)</f>
        <v>13800</v>
      </c>
      <c r="Q34" s="159">
        <f>SUM(Q9:Q33)</f>
        <v>0</v>
      </c>
      <c r="R34" s="159">
        <f>SUM(R9:R33)</f>
        <v>0</v>
      </c>
      <c r="S34" s="159">
        <f>SUM(S9:S33)</f>
        <v>0</v>
      </c>
      <c r="T34" s="157"/>
      <c r="U34" s="158" t="s">
        <v>165</v>
      </c>
      <c r="V34" s="159">
        <f>SUM(V9:V33)</f>
        <v>24700</v>
      </c>
      <c r="W34" s="159">
        <f>SUM(W9:W33)</f>
        <v>0</v>
      </c>
      <c r="X34" s="159">
        <f>SUM(X9:X33)</f>
        <v>2750</v>
      </c>
      <c r="Y34" s="159">
        <f>SUM(Y9:Y33)</f>
        <v>0</v>
      </c>
      <c r="Z34" s="440"/>
      <c r="AA34" s="441"/>
      <c r="AB34" s="441"/>
      <c r="AC34" s="441"/>
      <c r="AD34" s="441"/>
      <c r="AE34" s="442"/>
      <c r="AF34" s="215"/>
    </row>
    <row r="35" spans="2:31" ht="18" customHeight="1">
      <c r="B35" s="401" t="s">
        <v>819</v>
      </c>
      <c r="C35" s="401"/>
      <c r="D35" s="401"/>
      <c r="E35" s="113"/>
      <c r="F35" s="113"/>
      <c r="G35" s="113"/>
      <c r="H35" s="393" t="s">
        <v>152</v>
      </c>
      <c r="I35" s="393"/>
      <c r="J35" s="402">
        <f>D49+J49+P49+V49</f>
        <v>25800</v>
      </c>
      <c r="K35" s="402"/>
      <c r="L35" s="387">
        <f>F49+L49+R49+X49</f>
        <v>2550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395" t="s">
        <v>156</v>
      </c>
      <c r="O36" s="396"/>
      <c r="P36" s="396"/>
      <c r="Q36" s="396"/>
      <c r="R36" s="396"/>
      <c r="S36" s="397"/>
      <c r="T36" s="395" t="s">
        <v>157</v>
      </c>
      <c r="U36" s="396"/>
      <c r="V36" s="396"/>
      <c r="W36" s="396"/>
      <c r="X36" s="396"/>
      <c r="Y36" s="397"/>
      <c r="Z36" s="398" t="s">
        <v>216</v>
      </c>
      <c r="AA36" s="399"/>
      <c r="AB36" s="399"/>
      <c r="AC36" s="399"/>
      <c r="AD36" s="399"/>
      <c r="AE36" s="400"/>
      <c r="AF36" s="150"/>
    </row>
    <row r="37" spans="2:32" s="126" customFormat="1" ht="15" customHeight="1">
      <c r="B37" s="431"/>
      <c r="C37" s="405" t="s">
        <v>606</v>
      </c>
      <c r="D37" s="405" t="s">
        <v>199</v>
      </c>
      <c r="E37" s="407"/>
      <c r="F37" s="405" t="s">
        <v>160</v>
      </c>
      <c r="G37" s="408"/>
      <c r="H37" s="431"/>
      <c r="I37" s="405" t="s">
        <v>606</v>
      </c>
      <c r="J37" s="405" t="s">
        <v>199</v>
      </c>
      <c r="K37" s="407"/>
      <c r="L37" s="405" t="s">
        <v>160</v>
      </c>
      <c r="M37" s="408"/>
      <c r="N37" s="431"/>
      <c r="O37" s="405" t="s">
        <v>606</v>
      </c>
      <c r="P37" s="405" t="s">
        <v>199</v>
      </c>
      <c r="Q37" s="407"/>
      <c r="R37" s="405" t="s">
        <v>160</v>
      </c>
      <c r="S37" s="408"/>
      <c r="T37" s="431"/>
      <c r="U37" s="405" t="s">
        <v>606</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32"/>
      <c r="O38" s="406"/>
      <c r="P38" s="171" t="s">
        <v>152</v>
      </c>
      <c r="Q38" s="172" t="s">
        <v>205</v>
      </c>
      <c r="R38" s="171" t="s">
        <v>152</v>
      </c>
      <c r="S38" s="172" t="s">
        <v>205</v>
      </c>
      <c r="T38" s="432"/>
      <c r="U38" s="406"/>
      <c r="V38" s="171" t="s">
        <v>152</v>
      </c>
      <c r="W38" s="172" t="s">
        <v>205</v>
      </c>
      <c r="X38" s="171" t="s">
        <v>152</v>
      </c>
      <c r="Y38" s="172" t="s">
        <v>205</v>
      </c>
      <c r="Z38" s="436"/>
      <c r="AA38" s="437"/>
      <c r="AB38" s="437"/>
      <c r="AC38" s="437"/>
      <c r="AD38" s="437"/>
      <c r="AE38" s="438"/>
      <c r="AF38" s="170"/>
    </row>
    <row r="39" spans="2:32" s="120" customFormat="1" ht="15" customHeight="1">
      <c r="B39" s="132" t="s">
        <v>0</v>
      </c>
      <c r="C39" s="133" t="s">
        <v>382</v>
      </c>
      <c r="D39" s="134">
        <v>3650</v>
      </c>
      <c r="E39" s="135"/>
      <c r="F39" s="134">
        <v>300</v>
      </c>
      <c r="G39" s="192"/>
      <c r="H39" s="132" t="s">
        <v>0</v>
      </c>
      <c r="I39" s="133" t="s">
        <v>829</v>
      </c>
      <c r="J39" s="134">
        <v>5650</v>
      </c>
      <c r="K39" s="135"/>
      <c r="L39" s="134">
        <v>150</v>
      </c>
      <c r="M39" s="192"/>
      <c r="N39" s="132" t="s">
        <v>0</v>
      </c>
      <c r="O39" s="133" t="s">
        <v>829</v>
      </c>
      <c r="P39" s="134">
        <v>1950</v>
      </c>
      <c r="Q39" s="135"/>
      <c r="R39" s="134"/>
      <c r="S39" s="193"/>
      <c r="T39" s="132" t="s">
        <v>0</v>
      </c>
      <c r="U39" s="133" t="s">
        <v>828</v>
      </c>
      <c r="V39" s="134">
        <v>2700</v>
      </c>
      <c r="W39" s="135"/>
      <c r="X39" s="134">
        <v>350</v>
      </c>
      <c r="Y39" s="192"/>
      <c r="Z39" s="436"/>
      <c r="AA39" s="437"/>
      <c r="AB39" s="437"/>
      <c r="AC39" s="437"/>
      <c r="AD39" s="437"/>
      <c r="AE39" s="438"/>
      <c r="AF39" s="176"/>
    </row>
    <row r="40" spans="2:32" s="120" customFormat="1" ht="15" customHeight="1">
      <c r="B40" s="139" t="s">
        <v>161</v>
      </c>
      <c r="C40" s="140"/>
      <c r="D40" s="141"/>
      <c r="E40" s="142"/>
      <c r="F40" s="141"/>
      <c r="G40" s="194"/>
      <c r="H40" s="139" t="s">
        <v>161</v>
      </c>
      <c r="I40" s="140" t="s">
        <v>1149</v>
      </c>
      <c r="J40" s="141" t="s">
        <v>1147</v>
      </c>
      <c r="K40" s="142"/>
      <c r="L40" s="141"/>
      <c r="M40" s="194"/>
      <c r="N40" s="139" t="s">
        <v>161</v>
      </c>
      <c r="O40" s="140" t="s">
        <v>383</v>
      </c>
      <c r="P40" s="141">
        <v>1100</v>
      </c>
      <c r="Q40" s="142"/>
      <c r="R40" s="141"/>
      <c r="S40" s="195"/>
      <c r="T40" s="139" t="s">
        <v>161</v>
      </c>
      <c r="U40" s="140" t="s">
        <v>382</v>
      </c>
      <c r="V40" s="141">
        <v>2250</v>
      </c>
      <c r="W40" s="142"/>
      <c r="X40" s="141">
        <v>350</v>
      </c>
      <c r="Y40" s="194"/>
      <c r="Z40" s="436"/>
      <c r="AA40" s="437"/>
      <c r="AB40" s="437"/>
      <c r="AC40" s="437"/>
      <c r="AD40" s="437"/>
      <c r="AE40" s="438"/>
      <c r="AF40" s="176"/>
    </row>
    <row r="41" spans="2:32" s="120" customFormat="1" ht="15" customHeight="1">
      <c r="B41" s="139" t="s">
        <v>162</v>
      </c>
      <c r="C41" s="140" t="s">
        <v>384</v>
      </c>
      <c r="D41" s="141">
        <v>3150</v>
      </c>
      <c r="E41" s="142"/>
      <c r="F41" s="141">
        <v>800</v>
      </c>
      <c r="G41" s="194"/>
      <c r="H41" s="139" t="s">
        <v>162</v>
      </c>
      <c r="I41" s="140" t="s">
        <v>385</v>
      </c>
      <c r="J41" s="141">
        <v>1650</v>
      </c>
      <c r="K41" s="142"/>
      <c r="L41" s="141"/>
      <c r="M41" s="194"/>
      <c r="N41" s="139" t="s">
        <v>162</v>
      </c>
      <c r="O41" s="140" t="s">
        <v>386</v>
      </c>
      <c r="P41" s="141">
        <v>550</v>
      </c>
      <c r="Q41" s="142"/>
      <c r="R41" s="141"/>
      <c r="S41" s="195"/>
      <c r="T41" s="139" t="s">
        <v>162</v>
      </c>
      <c r="U41" s="140"/>
      <c r="V41" s="141"/>
      <c r="W41" s="142"/>
      <c r="X41" s="141"/>
      <c r="Y41" s="194"/>
      <c r="Z41" s="436"/>
      <c r="AA41" s="437"/>
      <c r="AB41" s="437"/>
      <c r="AC41" s="437"/>
      <c r="AD41" s="437"/>
      <c r="AE41" s="438"/>
      <c r="AF41" s="176"/>
    </row>
    <row r="42" spans="2:32" s="120" customFormat="1" ht="15" customHeight="1">
      <c r="B42" s="139" t="s">
        <v>163</v>
      </c>
      <c r="C42" s="140" t="s">
        <v>826</v>
      </c>
      <c r="D42" s="141" t="s">
        <v>827</v>
      </c>
      <c r="E42" s="142"/>
      <c r="F42" s="141"/>
      <c r="G42" s="194"/>
      <c r="H42" s="139" t="s">
        <v>163</v>
      </c>
      <c r="I42" s="140" t="s">
        <v>1148</v>
      </c>
      <c r="J42" s="141" t="s">
        <v>1147</v>
      </c>
      <c r="K42" s="142"/>
      <c r="L42" s="141"/>
      <c r="M42" s="194"/>
      <c r="N42" s="139" t="s">
        <v>163</v>
      </c>
      <c r="O42" s="140"/>
      <c r="P42" s="141"/>
      <c r="Q42" s="142"/>
      <c r="R42" s="141"/>
      <c r="S42" s="195"/>
      <c r="T42" s="139" t="s">
        <v>163</v>
      </c>
      <c r="U42" s="140"/>
      <c r="V42" s="141"/>
      <c r="W42" s="142"/>
      <c r="X42" s="141"/>
      <c r="Y42" s="194"/>
      <c r="Z42" s="436"/>
      <c r="AA42" s="437"/>
      <c r="AB42" s="437"/>
      <c r="AC42" s="437"/>
      <c r="AD42" s="437"/>
      <c r="AE42" s="438"/>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387</v>
      </c>
      <c r="V43" s="141">
        <v>3150</v>
      </c>
      <c r="W43" s="146"/>
      <c r="X43" s="147">
        <v>600</v>
      </c>
      <c r="Y43" s="196"/>
      <c r="Z43" s="436"/>
      <c r="AA43" s="437"/>
      <c r="AB43" s="437"/>
      <c r="AC43" s="437"/>
      <c r="AD43" s="437"/>
      <c r="AE43" s="438"/>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6"/>
      <c r="AA44" s="437"/>
      <c r="AB44" s="437"/>
      <c r="AC44" s="437"/>
      <c r="AD44" s="437"/>
      <c r="AE44" s="438"/>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6"/>
      <c r="AA45" s="437"/>
      <c r="AB45" s="437"/>
      <c r="AC45" s="437"/>
      <c r="AD45" s="437"/>
      <c r="AE45" s="438"/>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6"/>
      <c r="AA46" s="437"/>
      <c r="AB46" s="437"/>
      <c r="AC46" s="437"/>
      <c r="AD46" s="437"/>
      <c r="AE46" s="438"/>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6"/>
      <c r="AA47" s="437"/>
      <c r="AB47" s="437"/>
      <c r="AC47" s="437"/>
      <c r="AD47" s="437"/>
      <c r="AE47" s="438"/>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6"/>
      <c r="AA48" s="437"/>
      <c r="AB48" s="437"/>
      <c r="AC48" s="437"/>
      <c r="AD48" s="437"/>
      <c r="AE48" s="438"/>
      <c r="AF48" s="176"/>
    </row>
    <row r="49" spans="1:32" s="120" customFormat="1" ht="13.5" customHeight="1">
      <c r="A49" s="128"/>
      <c r="B49" s="220"/>
      <c r="C49" s="221" t="s">
        <v>165</v>
      </c>
      <c r="D49" s="159">
        <f>SUM(D39:D48)</f>
        <v>6800</v>
      </c>
      <c r="E49" s="159">
        <f>SUM(E39:E48)</f>
        <v>0</v>
      </c>
      <c r="F49" s="159">
        <f>SUM(F39:F48)</f>
        <v>1100</v>
      </c>
      <c r="G49" s="159">
        <f>SUM(G39:G48)</f>
        <v>0</v>
      </c>
      <c r="H49" s="220"/>
      <c r="I49" s="221" t="s">
        <v>165</v>
      </c>
      <c r="J49" s="159">
        <f>SUM(J39:J48)</f>
        <v>7300</v>
      </c>
      <c r="K49" s="159">
        <f>SUM(K39:K48)</f>
        <v>0</v>
      </c>
      <c r="L49" s="159">
        <f>SUM(L39:L48)</f>
        <v>150</v>
      </c>
      <c r="M49" s="159">
        <f>SUM(M39:M48)</f>
        <v>0</v>
      </c>
      <c r="N49" s="220"/>
      <c r="O49" s="221" t="s">
        <v>165</v>
      </c>
      <c r="P49" s="159">
        <f>SUM(P39:P48)</f>
        <v>3600</v>
      </c>
      <c r="Q49" s="159">
        <f>SUM(Q39:Q48)</f>
        <v>0</v>
      </c>
      <c r="R49" s="159">
        <f>SUM(R39:R48)</f>
        <v>0</v>
      </c>
      <c r="S49" s="159">
        <f>SUM(S39:S48)</f>
        <v>0</v>
      </c>
      <c r="T49" s="220"/>
      <c r="U49" s="221" t="s">
        <v>165</v>
      </c>
      <c r="V49" s="159">
        <f>SUM(V39:V48)</f>
        <v>8100</v>
      </c>
      <c r="W49" s="159">
        <f>SUM(W39:W48)</f>
        <v>0</v>
      </c>
      <c r="X49" s="159">
        <f>SUM(X39:X48)</f>
        <v>1300</v>
      </c>
      <c r="Y49" s="159">
        <f>SUM(Y39:Y48)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07">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B6:G6"/>
    <mergeCell ref="H6:M6"/>
    <mergeCell ref="N6:S6"/>
    <mergeCell ref="T6:Y6"/>
    <mergeCell ref="Z6:AE6"/>
    <mergeCell ref="B5:D5"/>
    <mergeCell ref="H5:I5"/>
    <mergeCell ref="J5:K5"/>
    <mergeCell ref="R35:S35"/>
    <mergeCell ref="I7:I8"/>
    <mergeCell ref="J7:K7"/>
    <mergeCell ref="L7:M7"/>
    <mergeCell ref="N7:N8"/>
    <mergeCell ref="AD3:AE3"/>
    <mergeCell ref="AD4:AE4"/>
    <mergeCell ref="U5:V5"/>
    <mergeCell ref="W5:Z5"/>
    <mergeCell ref="X4:Z4"/>
    <mergeCell ref="J35:K35"/>
    <mergeCell ref="L35:M35"/>
    <mergeCell ref="P35:Q35"/>
    <mergeCell ref="I37:I38"/>
    <mergeCell ref="J37:K37"/>
    <mergeCell ref="L37:M37"/>
    <mergeCell ref="N37:N38"/>
    <mergeCell ref="P37:Q37"/>
    <mergeCell ref="B36:G36"/>
    <mergeCell ref="H36:M36"/>
    <mergeCell ref="N36:S36"/>
    <mergeCell ref="T36:Y36"/>
    <mergeCell ref="B37:B38"/>
    <mergeCell ref="C37:C38"/>
    <mergeCell ref="D37:E37"/>
    <mergeCell ref="F37:G37"/>
    <mergeCell ref="H37:H38"/>
    <mergeCell ref="O37:O38"/>
    <mergeCell ref="U37:U38"/>
    <mergeCell ref="V37:W37"/>
    <mergeCell ref="X37:Y37"/>
    <mergeCell ref="Z40:AE40"/>
    <mergeCell ref="R37:S37"/>
    <mergeCell ref="T37:T38"/>
    <mergeCell ref="AA2:AC2"/>
    <mergeCell ref="U35:V35"/>
    <mergeCell ref="X7:Y7"/>
    <mergeCell ref="Z7:Z8"/>
    <mergeCell ref="AA7:AA8"/>
    <mergeCell ref="AB7:AC7"/>
    <mergeCell ref="Z25:AE25"/>
    <mergeCell ref="Z26:AE26"/>
    <mergeCell ref="Z27:AE27"/>
    <mergeCell ref="AD7:AE7"/>
    <mergeCell ref="B7:B8"/>
    <mergeCell ref="C7:C8"/>
    <mergeCell ref="D7:E7"/>
    <mergeCell ref="F7:G7"/>
    <mergeCell ref="H7:H8"/>
    <mergeCell ref="B35:D35"/>
    <mergeCell ref="H35:I35"/>
    <mergeCell ref="O7:O8"/>
    <mergeCell ref="P7:Q7"/>
    <mergeCell ref="R7:S7"/>
    <mergeCell ref="T7:T8"/>
    <mergeCell ref="U7:U8"/>
    <mergeCell ref="V7:W7"/>
    <mergeCell ref="Z20:AE20"/>
    <mergeCell ref="Z21:AE21"/>
    <mergeCell ref="Z22:AE22"/>
    <mergeCell ref="Z23:AE23"/>
    <mergeCell ref="Z24:AE24"/>
    <mergeCell ref="Z28:AE28"/>
    <mergeCell ref="Z45:AE45"/>
    <mergeCell ref="Z46:AE46"/>
    <mergeCell ref="Z41:AE41"/>
    <mergeCell ref="Z29:AE29"/>
    <mergeCell ref="Z30:AE30"/>
    <mergeCell ref="Z31:AE31"/>
    <mergeCell ref="Z32:AE32"/>
    <mergeCell ref="Z33:AE33"/>
    <mergeCell ref="Z34:AE34"/>
    <mergeCell ref="Z47:AE47"/>
    <mergeCell ref="Z42:AE42"/>
    <mergeCell ref="Z43:AE43"/>
    <mergeCell ref="Z36:AE36"/>
    <mergeCell ref="Z48:AE48"/>
    <mergeCell ref="Z49:AE49"/>
    <mergeCell ref="Z37:AE37"/>
    <mergeCell ref="Z38:AE38"/>
    <mergeCell ref="Z39:AE39"/>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V44" sqref="V4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832</v>
      </c>
      <c r="AB2" s="410"/>
      <c r="AC2" s="410"/>
      <c r="AD2" s="113" t="s">
        <v>14</v>
      </c>
      <c r="AE2" s="114">
        <v>2</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993</v>
      </c>
      <c r="C5" s="401"/>
      <c r="D5" s="401"/>
      <c r="E5" s="113"/>
      <c r="F5" s="113"/>
      <c r="G5" s="113"/>
      <c r="H5" s="393" t="s">
        <v>152</v>
      </c>
      <c r="I5" s="393"/>
      <c r="J5" s="402">
        <f>D15+P15+J15+V15</f>
        <v>11500</v>
      </c>
      <c r="K5" s="402"/>
      <c r="L5" s="387">
        <f>F15+L15+R15+X15</f>
        <v>600</v>
      </c>
      <c r="M5" s="387"/>
      <c r="N5" s="121"/>
      <c r="O5" s="113" t="s">
        <v>153</v>
      </c>
      <c r="P5" s="402">
        <f>E15+K15+Q15+W15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839</v>
      </c>
      <c r="AA6" s="399"/>
      <c r="AB6" s="399"/>
      <c r="AC6" s="399"/>
      <c r="AD6" s="399"/>
      <c r="AE6" s="400"/>
      <c r="AF6" s="138"/>
    </row>
    <row r="7" spans="2:32" s="126"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33"/>
      <c r="AA7" s="434"/>
      <c r="AB7" s="434"/>
      <c r="AC7" s="434"/>
      <c r="AD7" s="434"/>
      <c r="AE7" s="435"/>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27"/>
    </row>
    <row r="9" spans="2:32" s="120" customFormat="1" ht="15" customHeight="1">
      <c r="B9" s="132" t="s">
        <v>0</v>
      </c>
      <c r="C9" s="133" t="s">
        <v>1298</v>
      </c>
      <c r="D9" s="134">
        <v>2050</v>
      </c>
      <c r="E9" s="135">
        <v>0</v>
      </c>
      <c r="F9" s="137"/>
      <c r="G9" s="136"/>
      <c r="H9" s="132" t="s">
        <v>0</v>
      </c>
      <c r="I9" s="133" t="s">
        <v>1297</v>
      </c>
      <c r="J9" s="134" t="s">
        <v>1290</v>
      </c>
      <c r="K9" s="135">
        <v>0</v>
      </c>
      <c r="L9" s="137"/>
      <c r="M9" s="134"/>
      <c r="N9" s="132" t="s">
        <v>0</v>
      </c>
      <c r="O9" s="175" t="s">
        <v>837</v>
      </c>
      <c r="P9" s="134"/>
      <c r="Q9" s="135"/>
      <c r="R9" s="137"/>
      <c r="S9" s="134"/>
      <c r="T9" s="132" t="s">
        <v>0</v>
      </c>
      <c r="U9" s="133" t="s">
        <v>841</v>
      </c>
      <c r="V9" s="134">
        <v>150</v>
      </c>
      <c r="W9" s="135">
        <v>0</v>
      </c>
      <c r="X9" s="137"/>
      <c r="Y9" s="192"/>
      <c r="Z9" s="436"/>
      <c r="AA9" s="437"/>
      <c r="AB9" s="437"/>
      <c r="AC9" s="437"/>
      <c r="AD9" s="437"/>
      <c r="AE9" s="438"/>
      <c r="AF9" s="215"/>
    </row>
    <row r="10" spans="2:32" s="120" customFormat="1" ht="15" customHeight="1">
      <c r="B10" s="139" t="s">
        <v>161</v>
      </c>
      <c r="C10" s="177" t="s">
        <v>836</v>
      </c>
      <c r="D10" s="141"/>
      <c r="E10" s="142"/>
      <c r="F10" s="144"/>
      <c r="G10" s="143"/>
      <c r="H10" s="139" t="s">
        <v>161</v>
      </c>
      <c r="I10" s="140" t="s">
        <v>841</v>
      </c>
      <c r="J10" s="141">
        <v>1700</v>
      </c>
      <c r="K10" s="142">
        <v>0</v>
      </c>
      <c r="L10" s="144"/>
      <c r="M10" s="141"/>
      <c r="N10" s="139" t="s">
        <v>161</v>
      </c>
      <c r="O10" s="140" t="s">
        <v>840</v>
      </c>
      <c r="P10" s="141">
        <v>1350</v>
      </c>
      <c r="Q10" s="142">
        <v>0</v>
      </c>
      <c r="R10" s="144"/>
      <c r="S10" s="141"/>
      <c r="T10" s="139" t="s">
        <v>161</v>
      </c>
      <c r="U10" s="145"/>
      <c r="V10" s="141"/>
      <c r="W10" s="142"/>
      <c r="X10" s="144"/>
      <c r="Y10" s="194"/>
      <c r="Z10" s="436"/>
      <c r="AA10" s="437"/>
      <c r="AB10" s="437"/>
      <c r="AC10" s="437"/>
      <c r="AD10" s="437"/>
      <c r="AE10" s="438"/>
      <c r="AF10" s="215"/>
    </row>
    <row r="11" spans="2:32" s="120" customFormat="1" ht="15" customHeight="1">
      <c r="B11" s="139" t="s">
        <v>162</v>
      </c>
      <c r="C11" s="140" t="s">
        <v>388</v>
      </c>
      <c r="D11" s="141">
        <v>1900</v>
      </c>
      <c r="E11" s="142">
        <v>0</v>
      </c>
      <c r="F11" s="144">
        <v>300</v>
      </c>
      <c r="G11" s="143"/>
      <c r="H11" s="139" t="s">
        <v>162</v>
      </c>
      <c r="I11" s="140"/>
      <c r="J11" s="141"/>
      <c r="K11" s="142"/>
      <c r="L11" s="144"/>
      <c r="M11" s="141"/>
      <c r="N11" s="139" t="s">
        <v>162</v>
      </c>
      <c r="O11" s="140" t="s">
        <v>842</v>
      </c>
      <c r="P11" s="141">
        <v>2400</v>
      </c>
      <c r="Q11" s="142">
        <v>0</v>
      </c>
      <c r="R11" s="144"/>
      <c r="S11" s="141"/>
      <c r="T11" s="139" t="s">
        <v>162</v>
      </c>
      <c r="U11" s="140" t="s">
        <v>838</v>
      </c>
      <c r="V11" s="216">
        <v>1300</v>
      </c>
      <c r="W11" s="217">
        <v>0</v>
      </c>
      <c r="X11" s="144"/>
      <c r="Y11" s="194"/>
      <c r="Z11" s="436"/>
      <c r="AA11" s="437"/>
      <c r="AB11" s="437"/>
      <c r="AC11" s="437"/>
      <c r="AD11" s="437"/>
      <c r="AE11" s="438"/>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389</v>
      </c>
      <c r="V12" s="141">
        <v>650</v>
      </c>
      <c r="W12" s="142">
        <v>0</v>
      </c>
      <c r="X12" s="144">
        <v>300</v>
      </c>
      <c r="Y12" s="194"/>
      <c r="Z12" s="436"/>
      <c r="AA12" s="437"/>
      <c r="AB12" s="437"/>
      <c r="AC12" s="437"/>
      <c r="AD12" s="437"/>
      <c r="AE12" s="438"/>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6"/>
      <c r="AA13" s="437"/>
      <c r="AB13" s="437"/>
      <c r="AC13" s="437"/>
      <c r="AD13" s="437"/>
      <c r="AE13" s="438"/>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6"/>
      <c r="AA14" s="437"/>
      <c r="AB14" s="437"/>
      <c r="AC14" s="437"/>
      <c r="AD14" s="437"/>
      <c r="AE14" s="438"/>
      <c r="AF14" s="215"/>
    </row>
    <row r="15" spans="1:32" s="120" customFormat="1" ht="13.5" customHeight="1">
      <c r="A15" s="128"/>
      <c r="B15" s="220"/>
      <c r="C15" s="221" t="s">
        <v>165</v>
      </c>
      <c r="D15" s="159">
        <f>SUM(D9:D14)</f>
        <v>3950</v>
      </c>
      <c r="E15" s="159">
        <f>SUM(E9:E14)</f>
        <v>0</v>
      </c>
      <c r="F15" s="159">
        <f>SUM(F9:F14)</f>
        <v>300</v>
      </c>
      <c r="G15" s="186">
        <f>SUM(G9:G14)</f>
        <v>0</v>
      </c>
      <c r="H15" s="220"/>
      <c r="I15" s="221" t="s">
        <v>165</v>
      </c>
      <c r="J15" s="159">
        <f>SUM(J9:J14)</f>
        <v>1700</v>
      </c>
      <c r="K15" s="159">
        <f>SUM(K9:K14)</f>
        <v>0</v>
      </c>
      <c r="L15" s="159">
        <f>SUM(L9:L14)</f>
        <v>0</v>
      </c>
      <c r="M15" s="159">
        <f>SUM(M9:M14)</f>
        <v>0</v>
      </c>
      <c r="N15" s="220"/>
      <c r="O15" s="221" t="s">
        <v>165</v>
      </c>
      <c r="P15" s="159">
        <f>SUM(P9:P14)</f>
        <v>3750</v>
      </c>
      <c r="Q15" s="159">
        <f>SUM(Q9:Q14)</f>
        <v>0</v>
      </c>
      <c r="R15" s="159">
        <f>SUM(R9:R14)</f>
        <v>0</v>
      </c>
      <c r="S15" s="159">
        <f>SUM(S9:S14)</f>
        <v>0</v>
      </c>
      <c r="T15" s="220"/>
      <c r="U15" s="221" t="s">
        <v>165</v>
      </c>
      <c r="V15" s="159">
        <f>SUM(V9:V14)</f>
        <v>2100</v>
      </c>
      <c r="W15" s="159">
        <f>SUM(W9:W14)</f>
        <v>0</v>
      </c>
      <c r="X15" s="159">
        <f>SUM(X9:X14)</f>
        <v>300</v>
      </c>
      <c r="Y15" s="222">
        <f>SUM(Y9:Y14)</f>
        <v>0</v>
      </c>
      <c r="Z15" s="440"/>
      <c r="AA15" s="441"/>
      <c r="AB15" s="441"/>
      <c r="AC15" s="441"/>
      <c r="AD15" s="441"/>
      <c r="AE15" s="442"/>
      <c r="AF15" s="215"/>
    </row>
    <row r="16" spans="2:31" ht="18" customHeight="1">
      <c r="B16" s="401" t="s">
        <v>833</v>
      </c>
      <c r="C16" s="401"/>
      <c r="D16" s="401"/>
      <c r="E16" s="113"/>
      <c r="F16" s="113"/>
      <c r="G16" s="113"/>
      <c r="H16" s="393" t="s">
        <v>152</v>
      </c>
      <c r="I16" s="393"/>
      <c r="J16" s="402">
        <f>D26+J26+P26+V26</f>
        <v>24250</v>
      </c>
      <c r="K16" s="402"/>
      <c r="L16" s="387">
        <f>F26+L26+R26+X26</f>
        <v>1300</v>
      </c>
      <c r="M16" s="387"/>
      <c r="N16" s="121"/>
      <c r="O16" s="113" t="s">
        <v>153</v>
      </c>
      <c r="P16" s="402">
        <f>E26+K26+Q26+W26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839</v>
      </c>
      <c r="AA17" s="399"/>
      <c r="AB17" s="399"/>
      <c r="AC17" s="399"/>
      <c r="AD17" s="399"/>
      <c r="AE17" s="400"/>
      <c r="AF17" s="150"/>
    </row>
    <row r="18" spans="2:32" s="126" customFormat="1" ht="15" customHeight="1">
      <c r="B18" s="431"/>
      <c r="C18" s="405" t="s">
        <v>606</v>
      </c>
      <c r="D18" s="405" t="s">
        <v>199</v>
      </c>
      <c r="E18" s="407"/>
      <c r="F18" s="405" t="s">
        <v>160</v>
      </c>
      <c r="G18" s="408"/>
      <c r="H18" s="431"/>
      <c r="I18" s="405" t="s">
        <v>606</v>
      </c>
      <c r="J18" s="405" t="s">
        <v>199</v>
      </c>
      <c r="K18" s="407"/>
      <c r="L18" s="405" t="s">
        <v>160</v>
      </c>
      <c r="M18" s="408"/>
      <c r="N18" s="479"/>
      <c r="O18" s="481" t="s">
        <v>606</v>
      </c>
      <c r="P18" s="481" t="s">
        <v>199</v>
      </c>
      <c r="Q18" s="483"/>
      <c r="R18" s="481" t="s">
        <v>160</v>
      </c>
      <c r="S18" s="484"/>
      <c r="T18" s="431"/>
      <c r="U18" s="405" t="s">
        <v>606</v>
      </c>
      <c r="V18" s="405" t="s">
        <v>199</v>
      </c>
      <c r="W18" s="407"/>
      <c r="X18" s="405" t="s">
        <v>160</v>
      </c>
      <c r="Y18" s="408"/>
      <c r="Z18" s="433"/>
      <c r="AA18" s="434"/>
      <c r="AB18" s="434"/>
      <c r="AC18" s="434"/>
      <c r="AD18" s="434"/>
      <c r="AE18" s="435"/>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36"/>
      <c r="AA19" s="437"/>
      <c r="AB19" s="437"/>
      <c r="AC19" s="437"/>
      <c r="AD19" s="437"/>
      <c r="AE19" s="438"/>
      <c r="AF19" s="170"/>
    </row>
    <row r="20" spans="2:32" s="120" customFormat="1" ht="15" customHeight="1">
      <c r="B20" s="132" t="s">
        <v>0</v>
      </c>
      <c r="C20" s="133" t="s">
        <v>1220</v>
      </c>
      <c r="D20" s="134">
        <v>6550</v>
      </c>
      <c r="E20" s="135">
        <v>0</v>
      </c>
      <c r="F20" s="134">
        <v>600</v>
      </c>
      <c r="G20" s="135"/>
      <c r="H20" s="132" t="s">
        <v>0</v>
      </c>
      <c r="I20" s="133" t="s">
        <v>1222</v>
      </c>
      <c r="J20" s="141" t="s">
        <v>1221</v>
      </c>
      <c r="K20" s="135">
        <v>0</v>
      </c>
      <c r="L20" s="134"/>
      <c r="M20" s="135"/>
      <c r="N20" s="132" t="s">
        <v>0</v>
      </c>
      <c r="O20" s="175" t="s">
        <v>847</v>
      </c>
      <c r="P20" s="134"/>
      <c r="Q20" s="135"/>
      <c r="R20" s="137"/>
      <c r="S20" s="134"/>
      <c r="T20" s="132" t="s">
        <v>0</v>
      </c>
      <c r="U20" s="133" t="s">
        <v>390</v>
      </c>
      <c r="V20" s="134">
        <v>1700</v>
      </c>
      <c r="W20" s="135">
        <v>0</v>
      </c>
      <c r="X20" s="134"/>
      <c r="Y20" s="135"/>
      <c r="Z20" s="436"/>
      <c r="AA20" s="437"/>
      <c r="AB20" s="437"/>
      <c r="AC20" s="437"/>
      <c r="AD20" s="437"/>
      <c r="AE20" s="438"/>
      <c r="AF20" s="176"/>
    </row>
    <row r="21" spans="2:32" s="120" customFormat="1" ht="15" customHeight="1">
      <c r="B21" s="139" t="s">
        <v>161</v>
      </c>
      <c r="C21" s="140" t="s">
        <v>1234</v>
      </c>
      <c r="D21" s="141" t="s">
        <v>1235</v>
      </c>
      <c r="E21" s="142">
        <v>0</v>
      </c>
      <c r="F21" s="141"/>
      <c r="G21" s="142"/>
      <c r="H21" s="139" t="s">
        <v>161</v>
      </c>
      <c r="I21" s="140" t="s">
        <v>1236</v>
      </c>
      <c r="J21" s="141">
        <v>4200</v>
      </c>
      <c r="K21" s="142">
        <v>0</v>
      </c>
      <c r="L21" s="141"/>
      <c r="M21" s="142"/>
      <c r="N21" s="139" t="s">
        <v>161</v>
      </c>
      <c r="O21" s="177"/>
      <c r="P21" s="141"/>
      <c r="Q21" s="142"/>
      <c r="R21" s="144"/>
      <c r="S21" s="141"/>
      <c r="T21" s="139" t="s">
        <v>161</v>
      </c>
      <c r="U21" s="145" t="s">
        <v>391</v>
      </c>
      <c r="V21" s="141">
        <v>1350</v>
      </c>
      <c r="W21" s="142">
        <v>0</v>
      </c>
      <c r="X21" s="141"/>
      <c r="Y21" s="142"/>
      <c r="Z21" s="436"/>
      <c r="AA21" s="437"/>
      <c r="AB21" s="437"/>
      <c r="AC21" s="437"/>
      <c r="AD21" s="437"/>
      <c r="AE21" s="438"/>
      <c r="AF21" s="176"/>
    </row>
    <row r="22" spans="2:32" s="120" customFormat="1" ht="15" customHeight="1">
      <c r="B22" s="139" t="s">
        <v>162</v>
      </c>
      <c r="C22" s="140"/>
      <c r="D22" s="141"/>
      <c r="E22" s="142"/>
      <c r="F22" s="141"/>
      <c r="G22" s="142"/>
      <c r="H22" s="139" t="s">
        <v>162</v>
      </c>
      <c r="I22" s="140" t="s">
        <v>1237</v>
      </c>
      <c r="J22" s="141">
        <v>4100</v>
      </c>
      <c r="K22" s="142">
        <v>0</v>
      </c>
      <c r="L22" s="141">
        <v>600</v>
      </c>
      <c r="M22" s="142"/>
      <c r="N22" s="139" t="s">
        <v>162</v>
      </c>
      <c r="O22" s="177"/>
      <c r="P22" s="141"/>
      <c r="Q22" s="142"/>
      <c r="R22" s="144"/>
      <c r="S22" s="141"/>
      <c r="T22" s="139" t="s">
        <v>162</v>
      </c>
      <c r="U22" s="140" t="s">
        <v>392</v>
      </c>
      <c r="V22" s="141">
        <v>1000</v>
      </c>
      <c r="W22" s="217">
        <v>0</v>
      </c>
      <c r="X22" s="216">
        <v>50</v>
      </c>
      <c r="Y22" s="142"/>
      <c r="Z22" s="436"/>
      <c r="AA22" s="437"/>
      <c r="AB22" s="437"/>
      <c r="AC22" s="437"/>
      <c r="AD22" s="437"/>
      <c r="AE22" s="438"/>
      <c r="AF22" s="176"/>
    </row>
    <row r="23" spans="2:32" s="120" customFormat="1" ht="15" customHeight="1">
      <c r="B23" s="139" t="s">
        <v>163</v>
      </c>
      <c r="C23" s="140"/>
      <c r="D23" s="141"/>
      <c r="E23" s="142"/>
      <c r="F23" s="144"/>
      <c r="G23" s="142"/>
      <c r="H23" s="139" t="s">
        <v>163</v>
      </c>
      <c r="I23" s="145"/>
      <c r="J23" s="141"/>
      <c r="K23" s="142"/>
      <c r="L23" s="144"/>
      <c r="M23" s="142"/>
      <c r="N23" s="139" t="s">
        <v>163</v>
      </c>
      <c r="O23" s="140" t="s">
        <v>393</v>
      </c>
      <c r="P23" s="141">
        <v>2000</v>
      </c>
      <c r="Q23" s="142">
        <v>0</v>
      </c>
      <c r="R23" s="144"/>
      <c r="S23" s="141"/>
      <c r="T23" s="139" t="s">
        <v>163</v>
      </c>
      <c r="U23" s="140" t="s">
        <v>394</v>
      </c>
      <c r="V23" s="141">
        <v>1350</v>
      </c>
      <c r="W23" s="142">
        <v>0</v>
      </c>
      <c r="X23" s="141">
        <v>50</v>
      </c>
      <c r="Y23" s="142"/>
      <c r="Z23" s="436"/>
      <c r="AA23" s="437"/>
      <c r="AB23" s="437"/>
      <c r="AC23" s="437"/>
      <c r="AD23" s="437"/>
      <c r="AE23" s="438"/>
      <c r="AF23" s="176"/>
    </row>
    <row r="24" spans="2:32" s="120" customFormat="1" ht="15" customHeight="1">
      <c r="B24" s="139" t="s">
        <v>164</v>
      </c>
      <c r="C24" s="140"/>
      <c r="D24" s="141"/>
      <c r="E24" s="146"/>
      <c r="F24" s="144"/>
      <c r="G24" s="146"/>
      <c r="H24" s="139" t="s">
        <v>164</v>
      </c>
      <c r="I24" s="140"/>
      <c r="J24" s="141"/>
      <c r="K24" s="146"/>
      <c r="L24" s="144"/>
      <c r="M24" s="146"/>
      <c r="N24" s="139" t="s">
        <v>164</v>
      </c>
      <c r="O24" s="140" t="s">
        <v>394</v>
      </c>
      <c r="P24" s="141">
        <v>1100</v>
      </c>
      <c r="Q24" s="146">
        <v>0</v>
      </c>
      <c r="R24" s="144"/>
      <c r="S24" s="147"/>
      <c r="T24" s="139" t="s">
        <v>164</v>
      </c>
      <c r="U24" s="140" t="s">
        <v>395</v>
      </c>
      <c r="V24" s="141">
        <v>900</v>
      </c>
      <c r="W24" s="146">
        <v>0</v>
      </c>
      <c r="X24" s="147"/>
      <c r="Y24" s="146"/>
      <c r="Z24" s="436"/>
      <c r="AA24" s="437"/>
      <c r="AB24" s="437"/>
      <c r="AC24" s="437"/>
      <c r="AD24" s="437"/>
      <c r="AE24" s="438"/>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6"/>
      <c r="AA25" s="437"/>
      <c r="AB25" s="437"/>
      <c r="AC25" s="437"/>
      <c r="AD25" s="437"/>
      <c r="AE25" s="438"/>
      <c r="AF25" s="176"/>
    </row>
    <row r="26" spans="1:32" s="120" customFormat="1" ht="13.5" customHeight="1">
      <c r="A26" s="128"/>
      <c r="B26" s="220"/>
      <c r="C26" s="221" t="s">
        <v>165</v>
      </c>
      <c r="D26" s="159">
        <f>SUM(D20:D25)</f>
        <v>6550</v>
      </c>
      <c r="E26" s="159">
        <f>SUM(E20:E25)</f>
        <v>0</v>
      </c>
      <c r="F26" s="159">
        <f>SUM(F20:F25)</f>
        <v>600</v>
      </c>
      <c r="G26" s="159">
        <f>SUM(G20:G25)</f>
        <v>0</v>
      </c>
      <c r="H26" s="220"/>
      <c r="I26" s="221" t="s">
        <v>165</v>
      </c>
      <c r="J26" s="159">
        <f>SUM(J20:J25)</f>
        <v>8300</v>
      </c>
      <c r="K26" s="159">
        <f>SUM(K20:K25)</f>
        <v>0</v>
      </c>
      <c r="L26" s="159">
        <f>SUM(L20:L25)</f>
        <v>600</v>
      </c>
      <c r="M26" s="159">
        <f>SUM(M20:M25)</f>
        <v>0</v>
      </c>
      <c r="N26" s="220"/>
      <c r="O26" s="221" t="s">
        <v>165</v>
      </c>
      <c r="P26" s="159">
        <f>SUM(P20:P25)</f>
        <v>3100</v>
      </c>
      <c r="Q26" s="159">
        <f>SUM(Q20:Q25)</f>
        <v>0</v>
      </c>
      <c r="R26" s="159">
        <f>SUM(R20:R25)</f>
        <v>0</v>
      </c>
      <c r="S26" s="159">
        <f>SUM(S20:S25)</f>
        <v>0</v>
      </c>
      <c r="T26" s="220"/>
      <c r="U26" s="221" t="s">
        <v>165</v>
      </c>
      <c r="V26" s="159">
        <f>SUM(V20:V25)</f>
        <v>6300</v>
      </c>
      <c r="W26" s="159">
        <f>SUM(W20:W25)</f>
        <v>0</v>
      </c>
      <c r="X26" s="159">
        <f>SUM(X20:X25)</f>
        <v>100</v>
      </c>
      <c r="Y26" s="159">
        <f>SUM(Y20:Y25)</f>
        <v>0</v>
      </c>
      <c r="Z26" s="440"/>
      <c r="AA26" s="441"/>
      <c r="AB26" s="441"/>
      <c r="AC26" s="441"/>
      <c r="AD26" s="441"/>
      <c r="AE26" s="442"/>
      <c r="AF26" s="176"/>
    </row>
    <row r="27" spans="2:31" ht="18" customHeight="1">
      <c r="B27" s="401" t="s">
        <v>834</v>
      </c>
      <c r="C27" s="401"/>
      <c r="D27" s="401"/>
      <c r="E27" s="113"/>
      <c r="F27" s="113"/>
      <c r="G27" s="113"/>
      <c r="H27" s="393" t="s">
        <v>152</v>
      </c>
      <c r="I27" s="393"/>
      <c r="J27" s="402">
        <f>D37+J37+P37+V37+AB37</f>
        <v>11650</v>
      </c>
      <c r="K27" s="402"/>
      <c r="L27" s="387">
        <f>F37+L37+R37+X37</f>
        <v>750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817</v>
      </c>
      <c r="AA28" s="399"/>
      <c r="AB28" s="399"/>
      <c r="AC28" s="399"/>
      <c r="AD28" s="399"/>
      <c r="AE28" s="400"/>
      <c r="AF28" s="150"/>
    </row>
    <row r="29" spans="2:32" s="126" customFormat="1" ht="15" customHeight="1">
      <c r="B29" s="431"/>
      <c r="C29" s="405" t="s">
        <v>606</v>
      </c>
      <c r="D29" s="405" t="s">
        <v>199</v>
      </c>
      <c r="E29" s="407"/>
      <c r="F29" s="405" t="s">
        <v>160</v>
      </c>
      <c r="G29" s="408"/>
      <c r="H29" s="431"/>
      <c r="I29" s="405" t="s">
        <v>606</v>
      </c>
      <c r="J29" s="405" t="s">
        <v>199</v>
      </c>
      <c r="K29" s="407"/>
      <c r="L29" s="405" t="s">
        <v>160</v>
      </c>
      <c r="M29" s="408"/>
      <c r="N29" s="479"/>
      <c r="O29" s="481" t="s">
        <v>606</v>
      </c>
      <c r="P29" s="481" t="s">
        <v>199</v>
      </c>
      <c r="Q29" s="483"/>
      <c r="R29" s="481" t="s">
        <v>160</v>
      </c>
      <c r="S29" s="484"/>
      <c r="T29" s="431"/>
      <c r="U29" s="405" t="s">
        <v>606</v>
      </c>
      <c r="V29" s="405" t="s">
        <v>199</v>
      </c>
      <c r="W29" s="407"/>
      <c r="X29" s="405" t="s">
        <v>160</v>
      </c>
      <c r="Y29" s="408"/>
      <c r="Z29" s="444"/>
      <c r="AA29" s="446" t="s">
        <v>606</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1270</v>
      </c>
      <c r="D31" s="134">
        <v>1750</v>
      </c>
      <c r="E31" s="135">
        <v>0</v>
      </c>
      <c r="F31" s="134">
        <v>200</v>
      </c>
      <c r="G31" s="135"/>
      <c r="H31" s="132" t="s">
        <v>0</v>
      </c>
      <c r="I31" s="133" t="s">
        <v>1266</v>
      </c>
      <c r="J31" s="141"/>
      <c r="K31" s="135">
        <v>0</v>
      </c>
      <c r="L31" s="134"/>
      <c r="M31" s="135"/>
      <c r="N31" s="205" t="s">
        <v>0</v>
      </c>
      <c r="O31" s="225" t="s">
        <v>843</v>
      </c>
      <c r="P31" s="135"/>
      <c r="Q31" s="135"/>
      <c r="R31" s="226"/>
      <c r="S31" s="135"/>
      <c r="T31" s="132" t="s">
        <v>0</v>
      </c>
      <c r="U31" s="133" t="s">
        <v>846</v>
      </c>
      <c r="V31" s="134">
        <v>1400</v>
      </c>
      <c r="W31" s="135">
        <v>0</v>
      </c>
      <c r="X31" s="134">
        <v>50</v>
      </c>
      <c r="Y31" s="135"/>
      <c r="Z31" s="132" t="s">
        <v>0</v>
      </c>
      <c r="AA31" s="133" t="s">
        <v>1019</v>
      </c>
      <c r="AB31" s="134">
        <v>250</v>
      </c>
      <c r="AC31" s="135">
        <v>0</v>
      </c>
      <c r="AD31" s="137"/>
      <c r="AE31" s="193"/>
      <c r="AF31" s="176"/>
    </row>
    <row r="32" spans="2:32" s="120" customFormat="1" ht="15" customHeight="1">
      <c r="B32" s="139" t="s">
        <v>161</v>
      </c>
      <c r="C32" s="140" t="s">
        <v>1269</v>
      </c>
      <c r="D32" s="141">
        <v>2900</v>
      </c>
      <c r="E32" s="142">
        <v>0</v>
      </c>
      <c r="F32" s="141">
        <v>250</v>
      </c>
      <c r="G32" s="142"/>
      <c r="H32" s="139" t="s">
        <v>161</v>
      </c>
      <c r="I32" s="140" t="s">
        <v>1265</v>
      </c>
      <c r="J32" s="141">
        <v>1550</v>
      </c>
      <c r="K32" s="142">
        <v>0</v>
      </c>
      <c r="L32" s="141">
        <v>150</v>
      </c>
      <c r="M32" s="142"/>
      <c r="N32" s="206" t="s">
        <v>161</v>
      </c>
      <c r="O32" s="227" t="s">
        <v>844</v>
      </c>
      <c r="P32" s="142"/>
      <c r="Q32" s="142"/>
      <c r="R32" s="228"/>
      <c r="S32" s="142"/>
      <c r="T32" s="139" t="s">
        <v>161</v>
      </c>
      <c r="U32" s="145" t="s">
        <v>396</v>
      </c>
      <c r="V32" s="141">
        <v>1150</v>
      </c>
      <c r="W32" s="142">
        <v>0</v>
      </c>
      <c r="X32" s="141"/>
      <c r="Y32" s="142"/>
      <c r="Z32" s="139" t="s">
        <v>161</v>
      </c>
      <c r="AA32" s="140"/>
      <c r="AB32" s="141"/>
      <c r="AC32" s="142"/>
      <c r="AD32" s="144"/>
      <c r="AE32" s="195"/>
      <c r="AF32" s="176"/>
    </row>
    <row r="33" spans="2:32" s="120" customFormat="1" ht="15" customHeight="1">
      <c r="B33" s="139" t="s">
        <v>162</v>
      </c>
      <c r="C33" s="140" t="s">
        <v>1264</v>
      </c>
      <c r="D33" s="141"/>
      <c r="E33" s="142">
        <v>0</v>
      </c>
      <c r="F33" s="141"/>
      <c r="G33" s="142"/>
      <c r="H33" s="139" t="s">
        <v>162</v>
      </c>
      <c r="I33" s="140" t="s">
        <v>397</v>
      </c>
      <c r="J33" s="141">
        <v>1150</v>
      </c>
      <c r="K33" s="142">
        <v>0</v>
      </c>
      <c r="L33" s="141">
        <v>50</v>
      </c>
      <c r="M33" s="142"/>
      <c r="N33" s="206" t="s">
        <v>162</v>
      </c>
      <c r="O33" s="227" t="s">
        <v>845</v>
      </c>
      <c r="P33" s="142"/>
      <c r="Q33" s="142"/>
      <c r="R33" s="228"/>
      <c r="S33" s="142"/>
      <c r="T33" s="139" t="s">
        <v>162</v>
      </c>
      <c r="U33" s="140" t="s">
        <v>397</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4650</v>
      </c>
      <c r="E37" s="159">
        <f>SUM(E31:E36)</f>
        <v>0</v>
      </c>
      <c r="F37" s="159">
        <f>SUM(F31:F36)</f>
        <v>450</v>
      </c>
      <c r="G37" s="159">
        <f>SUM(G31:G36)</f>
        <v>0</v>
      </c>
      <c r="H37" s="220"/>
      <c r="I37" s="221" t="s">
        <v>165</v>
      </c>
      <c r="J37" s="159">
        <f>SUM(J31:J36)</f>
        <v>2700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4050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1" t="s">
        <v>835</v>
      </c>
      <c r="C38" s="401"/>
      <c r="D38" s="401"/>
      <c r="E38" s="113"/>
      <c r="F38" s="113"/>
      <c r="G38" s="113"/>
      <c r="H38" s="393" t="s">
        <v>152</v>
      </c>
      <c r="I38" s="393"/>
      <c r="J38" s="402">
        <f>D48+J48+P48+V48+AB48</f>
        <v>6050</v>
      </c>
      <c r="K38" s="402"/>
      <c r="L38" s="387">
        <f>F48+L48+R48+X48+AD48</f>
        <v>250</v>
      </c>
      <c r="M38" s="387"/>
      <c r="N38" s="121"/>
      <c r="O38" s="113" t="s">
        <v>153</v>
      </c>
      <c r="P38" s="402">
        <f>E48+K48+Q48+W48+AC48</f>
        <v>0</v>
      </c>
      <c r="Q38" s="402"/>
      <c r="R38" s="387">
        <f>G48+M48+S48+Y48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839</v>
      </c>
      <c r="AA39" s="399"/>
      <c r="AB39" s="399"/>
      <c r="AC39" s="399"/>
      <c r="AD39" s="399"/>
      <c r="AE39" s="400"/>
      <c r="AF39" s="150"/>
    </row>
    <row r="40" spans="2:32" s="126" customFormat="1" ht="15" customHeight="1">
      <c r="B40" s="431"/>
      <c r="C40" s="405" t="s">
        <v>606</v>
      </c>
      <c r="D40" s="405" t="s">
        <v>199</v>
      </c>
      <c r="E40" s="407"/>
      <c r="F40" s="405" t="s">
        <v>160</v>
      </c>
      <c r="G40" s="408"/>
      <c r="H40" s="431"/>
      <c r="I40" s="405" t="s">
        <v>606</v>
      </c>
      <c r="J40" s="405" t="s">
        <v>199</v>
      </c>
      <c r="K40" s="407"/>
      <c r="L40" s="405" t="s">
        <v>160</v>
      </c>
      <c r="M40" s="408"/>
      <c r="N40" s="479"/>
      <c r="O40" s="481" t="s">
        <v>606</v>
      </c>
      <c r="P40" s="481" t="s">
        <v>199</v>
      </c>
      <c r="Q40" s="483"/>
      <c r="R40" s="481" t="s">
        <v>160</v>
      </c>
      <c r="S40" s="484"/>
      <c r="T40" s="431"/>
      <c r="U40" s="405" t="s">
        <v>606</v>
      </c>
      <c r="V40" s="405" t="s">
        <v>199</v>
      </c>
      <c r="W40" s="407"/>
      <c r="X40" s="405" t="s">
        <v>160</v>
      </c>
      <c r="Y40" s="408"/>
      <c r="Z40" s="433"/>
      <c r="AA40" s="434"/>
      <c r="AB40" s="434"/>
      <c r="AC40" s="434"/>
      <c r="AD40" s="434"/>
      <c r="AE40" s="435"/>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36"/>
      <c r="AA41" s="437"/>
      <c r="AB41" s="437"/>
      <c r="AC41" s="437"/>
      <c r="AD41" s="437"/>
      <c r="AE41" s="438"/>
      <c r="AF41" s="170"/>
    </row>
    <row r="42" spans="2:32" s="120" customFormat="1" ht="15" customHeight="1">
      <c r="B42" s="132" t="s">
        <v>0</v>
      </c>
      <c r="C42" s="133" t="s">
        <v>849</v>
      </c>
      <c r="D42" s="134" t="s">
        <v>848</v>
      </c>
      <c r="E42" s="135"/>
      <c r="F42" s="137"/>
      <c r="G42" s="234"/>
      <c r="H42" s="132" t="s">
        <v>0</v>
      </c>
      <c r="I42" s="133" t="s">
        <v>398</v>
      </c>
      <c r="J42" s="134">
        <v>3750</v>
      </c>
      <c r="K42" s="135">
        <v>0</v>
      </c>
      <c r="L42" s="134">
        <v>250</v>
      </c>
      <c r="M42" s="135"/>
      <c r="N42" s="132" t="s">
        <v>0</v>
      </c>
      <c r="O42" s="177" t="s">
        <v>850</v>
      </c>
      <c r="P42" s="134"/>
      <c r="Q42" s="135"/>
      <c r="R42" s="137"/>
      <c r="S42" s="234"/>
      <c r="T42" s="132" t="s">
        <v>0</v>
      </c>
      <c r="U42" s="133" t="s">
        <v>398</v>
      </c>
      <c r="V42" s="134">
        <v>2300</v>
      </c>
      <c r="W42" s="135">
        <v>0</v>
      </c>
      <c r="X42" s="137"/>
      <c r="Y42" s="235"/>
      <c r="Z42" s="436"/>
      <c r="AA42" s="437"/>
      <c r="AB42" s="437"/>
      <c r="AC42" s="437"/>
      <c r="AD42" s="437"/>
      <c r="AE42" s="438"/>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6"/>
      <c r="AA43" s="437"/>
      <c r="AB43" s="437"/>
      <c r="AC43" s="437"/>
      <c r="AD43" s="437"/>
      <c r="AE43" s="438"/>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6"/>
      <c r="AA44" s="437"/>
      <c r="AB44" s="437"/>
      <c r="AC44" s="437"/>
      <c r="AD44" s="437"/>
      <c r="AE44" s="438"/>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6"/>
      <c r="AA45" s="437"/>
      <c r="AB45" s="437"/>
      <c r="AC45" s="437"/>
      <c r="AD45" s="437"/>
      <c r="AE45" s="438"/>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6"/>
      <c r="AA46" s="437"/>
      <c r="AB46" s="437"/>
      <c r="AC46" s="437"/>
      <c r="AD46" s="437"/>
      <c r="AE46" s="438"/>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6"/>
      <c r="AA47" s="437"/>
      <c r="AB47" s="437"/>
      <c r="AC47" s="437"/>
      <c r="AD47" s="437"/>
      <c r="AE47" s="438"/>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3750</v>
      </c>
      <c r="K48" s="159">
        <f>SUM(K42:K47)</f>
        <v>0</v>
      </c>
      <c r="L48" s="159">
        <f>SUM(L42:L47)</f>
        <v>250</v>
      </c>
      <c r="M48" s="159">
        <f>SUM(M42:M47)</f>
        <v>0</v>
      </c>
      <c r="N48" s="220"/>
      <c r="O48" s="221" t="s">
        <v>165</v>
      </c>
      <c r="P48" s="159">
        <f>SUM(P42:P47)</f>
        <v>0</v>
      </c>
      <c r="Q48" s="159">
        <f>SUM(Q42:Q47)</f>
        <v>0</v>
      </c>
      <c r="R48" s="159">
        <f>SUM(R42:R47)</f>
        <v>0</v>
      </c>
      <c r="S48" s="159">
        <f>SUM(S42:S47)</f>
        <v>0</v>
      </c>
      <c r="T48" s="220"/>
      <c r="U48" s="221" t="s">
        <v>165</v>
      </c>
      <c r="V48" s="159">
        <f>SUM(V42:V47)</f>
        <v>2300</v>
      </c>
      <c r="W48" s="159">
        <f>SUM(W42:W47)</f>
        <v>0</v>
      </c>
      <c r="X48" s="159">
        <f>SUM(X42:X47)</f>
        <v>0</v>
      </c>
      <c r="Y48" s="159">
        <f>SUM(Y42:Y47)</f>
        <v>0</v>
      </c>
      <c r="Z48" s="440"/>
      <c r="AA48" s="441"/>
      <c r="AB48" s="441"/>
      <c r="AC48" s="441"/>
      <c r="AD48" s="441"/>
      <c r="AE48" s="442"/>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65">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U16:V16"/>
    <mergeCell ref="W16:Z16"/>
    <mergeCell ref="T7:T8"/>
    <mergeCell ref="U7:U8"/>
    <mergeCell ref="V7:W7"/>
    <mergeCell ref="X7:Y7"/>
    <mergeCell ref="Z7:AE7"/>
    <mergeCell ref="Z8:AE8"/>
    <mergeCell ref="Z9:AE9"/>
    <mergeCell ref="Z10:AE10"/>
    <mergeCell ref="Z11:AE11"/>
    <mergeCell ref="B16:D16"/>
    <mergeCell ref="H16:I16"/>
    <mergeCell ref="J16:K16"/>
    <mergeCell ref="L16:M16"/>
    <mergeCell ref="P16:Q16"/>
    <mergeCell ref="R16:S16"/>
    <mergeCell ref="B17:G17"/>
    <mergeCell ref="H17:M17"/>
    <mergeCell ref="N17:S17"/>
    <mergeCell ref="T17:Y17"/>
    <mergeCell ref="Z17:AE17"/>
    <mergeCell ref="B18:B19"/>
    <mergeCell ref="C18:C19"/>
    <mergeCell ref="D18:E18"/>
    <mergeCell ref="F18:G18"/>
    <mergeCell ref="H18:H19"/>
    <mergeCell ref="I18:I19"/>
    <mergeCell ref="J18:K18"/>
    <mergeCell ref="L18:M18"/>
    <mergeCell ref="N18:N19"/>
    <mergeCell ref="O18:O19"/>
    <mergeCell ref="P18:Q18"/>
    <mergeCell ref="R27:S27"/>
    <mergeCell ref="U27:V27"/>
    <mergeCell ref="R18:S18"/>
    <mergeCell ref="T18:T19"/>
    <mergeCell ref="U18:U19"/>
    <mergeCell ref="V18:W18"/>
    <mergeCell ref="W27:Z27"/>
    <mergeCell ref="Z18:AE18"/>
    <mergeCell ref="Z19:AE19"/>
    <mergeCell ref="X18:Y18"/>
    <mergeCell ref="B28:G28"/>
    <mergeCell ref="H28:M28"/>
    <mergeCell ref="N28:S28"/>
    <mergeCell ref="T28:Y28"/>
    <mergeCell ref="Z28:AE28"/>
    <mergeCell ref="B27:D27"/>
    <mergeCell ref="H27:I27"/>
    <mergeCell ref="J27:K27"/>
    <mergeCell ref="L27:M27"/>
    <mergeCell ref="P27:Q27"/>
    <mergeCell ref="B29:B30"/>
    <mergeCell ref="C29:C30"/>
    <mergeCell ref="D29:E29"/>
    <mergeCell ref="F29:G29"/>
    <mergeCell ref="H29:H30"/>
    <mergeCell ref="I29:I30"/>
    <mergeCell ref="J29:K29"/>
    <mergeCell ref="L29:M29"/>
    <mergeCell ref="N29:N30"/>
    <mergeCell ref="O29:O30"/>
    <mergeCell ref="P29:Q29"/>
    <mergeCell ref="R29:S29"/>
    <mergeCell ref="U38:V38"/>
    <mergeCell ref="W38:Z38"/>
    <mergeCell ref="T29:T30"/>
    <mergeCell ref="U29:U30"/>
    <mergeCell ref="V29:W29"/>
    <mergeCell ref="X29:Y29"/>
    <mergeCell ref="Z29:Z30"/>
    <mergeCell ref="B38:D38"/>
    <mergeCell ref="H38:I38"/>
    <mergeCell ref="J38:K38"/>
    <mergeCell ref="L38:M38"/>
    <mergeCell ref="P38:Q38"/>
    <mergeCell ref="R38:S38"/>
    <mergeCell ref="B39:G39"/>
    <mergeCell ref="H39:M39"/>
    <mergeCell ref="N39:S39"/>
    <mergeCell ref="T39:Y39"/>
    <mergeCell ref="Z39:AE39"/>
    <mergeCell ref="B40:B41"/>
    <mergeCell ref="C40:C41"/>
    <mergeCell ref="D40:E40"/>
    <mergeCell ref="F40:G40"/>
    <mergeCell ref="H40:H41"/>
    <mergeCell ref="I40:I41"/>
    <mergeCell ref="J40:K40"/>
    <mergeCell ref="L40:M40"/>
    <mergeCell ref="N40:N41"/>
    <mergeCell ref="O40:O41"/>
    <mergeCell ref="P40:Q40"/>
    <mergeCell ref="R40:S40"/>
    <mergeCell ref="T40:T41"/>
    <mergeCell ref="U40:U41"/>
    <mergeCell ref="V40:W40"/>
    <mergeCell ref="X40:Y40"/>
    <mergeCell ref="Z12:AE12"/>
    <mergeCell ref="Z13:AE13"/>
    <mergeCell ref="Z14:AE14"/>
    <mergeCell ref="Z15:AE15"/>
    <mergeCell ref="Z20:AE20"/>
    <mergeCell ref="Z21:AE21"/>
    <mergeCell ref="Z22:AE22"/>
    <mergeCell ref="Z23:AE23"/>
    <mergeCell ref="Z24:AE24"/>
    <mergeCell ref="Z25:AE25"/>
    <mergeCell ref="Z44:AE44"/>
    <mergeCell ref="AB29:AC29"/>
    <mergeCell ref="AD29:AE29"/>
    <mergeCell ref="AA29:AA30"/>
    <mergeCell ref="Z45:AE45"/>
    <mergeCell ref="Z46:AE46"/>
    <mergeCell ref="Z47:AE47"/>
    <mergeCell ref="Z48:AE48"/>
    <mergeCell ref="Z26:AE26"/>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80" sqref="H80"/>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40" t="s">
        <v>214</v>
      </c>
      <c r="B1" s="340"/>
      <c r="C1" s="340"/>
      <c r="D1" s="340"/>
      <c r="E1" s="340"/>
      <c r="F1" s="340"/>
      <c r="G1" s="340"/>
      <c r="H1" s="340"/>
      <c r="I1" s="340"/>
      <c r="J1" s="340"/>
      <c r="K1" s="273"/>
      <c r="L1" s="273"/>
    </row>
    <row r="2" spans="1:12" s="280" customFormat="1" ht="13.5" customHeight="1">
      <c r="A2" s="341" t="s">
        <v>149</v>
      </c>
      <c r="B2" s="342"/>
      <c r="C2" s="342"/>
      <c r="D2" s="342"/>
      <c r="E2" s="343"/>
      <c r="F2" s="341" t="s">
        <v>148</v>
      </c>
      <c r="G2" s="343"/>
      <c r="H2" s="274" t="s">
        <v>171</v>
      </c>
      <c r="I2" s="341" t="s">
        <v>159</v>
      </c>
      <c r="J2" s="343"/>
      <c r="K2" s="341" t="s">
        <v>209</v>
      </c>
      <c r="L2" s="343"/>
    </row>
    <row r="3" spans="1:12" s="281" customFormat="1" ht="21" customHeight="1">
      <c r="A3" s="354" t="str">
        <f>'共通項目'!B3&amp;"　"&amp;'共通項目'!B5</f>
        <v>　</v>
      </c>
      <c r="B3" s="355"/>
      <c r="C3" s="355"/>
      <c r="D3" s="355"/>
      <c r="E3" s="356"/>
      <c r="F3" s="352">
        <f>'共通項目'!H3</f>
        <v>0</v>
      </c>
      <c r="G3" s="353"/>
      <c r="H3" s="275">
        <f>'共通項目'!L3</f>
        <v>0</v>
      </c>
      <c r="I3" s="344">
        <f>SUBTOTAL(109,J6:J54)</f>
        <v>0</v>
      </c>
      <c r="J3" s="345"/>
      <c r="K3" s="357">
        <f>SUBTOTAL(109,L6:L54)</f>
        <v>0</v>
      </c>
      <c r="L3" s="358"/>
    </row>
    <row r="4" spans="1:12" s="282" customFormat="1" ht="21" customHeight="1">
      <c r="A4" s="346" t="s">
        <v>16</v>
      </c>
      <c r="B4" s="347"/>
      <c r="C4" s="276" t="s">
        <v>210</v>
      </c>
      <c r="D4" s="276" t="s">
        <v>211</v>
      </c>
      <c r="E4" s="276" t="s">
        <v>212</v>
      </c>
      <c r="F4" s="276" t="s">
        <v>213</v>
      </c>
      <c r="G4" s="277" t="s">
        <v>253</v>
      </c>
      <c r="H4" s="277" t="s">
        <v>206</v>
      </c>
      <c r="I4" s="277" t="s">
        <v>207</v>
      </c>
      <c r="J4" s="350" t="s">
        <v>165</v>
      </c>
      <c r="K4" s="276" t="s">
        <v>160</v>
      </c>
      <c r="L4" s="350" t="s">
        <v>208</v>
      </c>
    </row>
    <row r="5" spans="1:12" s="282" customFormat="1" ht="21" customHeight="1">
      <c r="A5" s="348"/>
      <c r="B5" s="349"/>
      <c r="C5" s="278">
        <f>SUBTOTAL(109,C6:C54)</f>
        <v>0</v>
      </c>
      <c r="D5" s="278">
        <f aca="true" t="shared" si="0" ref="D5:K5">SUBTOTAL(109,D6:D54)</f>
        <v>0</v>
      </c>
      <c r="E5" s="278">
        <f t="shared" si="0"/>
        <v>0</v>
      </c>
      <c r="F5" s="278">
        <f t="shared" si="0"/>
        <v>0</v>
      </c>
      <c r="G5" s="278">
        <f t="shared" si="0"/>
        <v>0</v>
      </c>
      <c r="H5" s="278">
        <f t="shared" si="0"/>
        <v>0</v>
      </c>
      <c r="I5" s="278">
        <f t="shared" si="0"/>
        <v>0</v>
      </c>
      <c r="J5" s="351"/>
      <c r="K5" s="278">
        <f t="shared" si="0"/>
        <v>0</v>
      </c>
      <c r="L5" s="351"/>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520</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521</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522</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523</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524</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525</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526</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527</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528</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529</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530</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531</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532</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533</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534</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535</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536</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537</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1343</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538</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539</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540</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541</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542</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543</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544</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545</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546</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547</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548</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550</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551</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950</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951</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971</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972</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549</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989</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990</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991</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K3:L3"/>
    <mergeCell ref="K2:L2"/>
    <mergeCell ref="A1:J1"/>
    <mergeCell ref="A2:E2"/>
    <mergeCell ref="I3:J3"/>
    <mergeCell ref="I2:J2"/>
    <mergeCell ref="A4:B5"/>
    <mergeCell ref="L4:L5"/>
    <mergeCell ref="J4:J5"/>
    <mergeCell ref="F2:G2"/>
    <mergeCell ref="F3:G3"/>
    <mergeCell ref="A3:E3"/>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832</v>
      </c>
      <c r="AB2" s="410"/>
      <c r="AC2" s="410"/>
      <c r="AD2" s="113" t="s">
        <v>14</v>
      </c>
      <c r="AE2" s="114">
        <v>3</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861</v>
      </c>
      <c r="C5" s="401"/>
      <c r="D5" s="401"/>
      <c r="E5" s="113"/>
      <c r="F5" s="113"/>
      <c r="G5" s="113"/>
      <c r="H5" s="393" t="s">
        <v>152</v>
      </c>
      <c r="I5" s="393"/>
      <c r="J5" s="402">
        <f>D23+P23+J23+V23+AB14</f>
        <v>28050</v>
      </c>
      <c r="K5" s="402"/>
      <c r="L5" s="387">
        <f>F23+L23+R23+X23+AD14</f>
        <v>2200</v>
      </c>
      <c r="M5" s="387"/>
      <c r="N5" s="121"/>
      <c r="O5" s="113" t="s">
        <v>153</v>
      </c>
      <c r="P5" s="402">
        <f>E23+K23+Q23+W23+AC14</f>
        <v>0</v>
      </c>
      <c r="Q5" s="402"/>
      <c r="R5" s="387">
        <f>G23+M23+S23+Y23+AE14</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817</v>
      </c>
      <c r="AA6" s="399"/>
      <c r="AB6" s="399"/>
      <c r="AC6" s="399"/>
      <c r="AD6" s="399"/>
      <c r="AE6" s="400"/>
      <c r="AF6" s="150"/>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31"/>
      <c r="U7" s="405" t="s">
        <v>606</v>
      </c>
      <c r="V7" s="405" t="s">
        <v>199</v>
      </c>
      <c r="W7" s="407"/>
      <c r="X7" s="405" t="s">
        <v>160</v>
      </c>
      <c r="Y7" s="408"/>
      <c r="Z7" s="444"/>
      <c r="AA7" s="446" t="s">
        <v>606</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399</v>
      </c>
      <c r="P9" s="134">
        <v>2800</v>
      </c>
      <c r="Q9" s="135"/>
      <c r="R9" s="137"/>
      <c r="S9" s="134"/>
      <c r="T9" s="132" t="s">
        <v>0</v>
      </c>
      <c r="U9" s="133" t="s">
        <v>400</v>
      </c>
      <c r="V9" s="134">
        <v>2200</v>
      </c>
      <c r="W9" s="135"/>
      <c r="X9" s="134">
        <v>50</v>
      </c>
      <c r="Y9" s="136"/>
      <c r="Z9" s="132" t="s">
        <v>0</v>
      </c>
      <c r="AA9" s="201" t="s">
        <v>857</v>
      </c>
      <c r="AB9" s="137">
        <v>2700</v>
      </c>
      <c r="AC9" s="135"/>
      <c r="AD9" s="137">
        <v>450</v>
      </c>
      <c r="AE9" s="192"/>
      <c r="AF9" s="176"/>
    </row>
    <row r="10" spans="2:32" s="120" customFormat="1" ht="15" customHeight="1">
      <c r="B10" s="139" t="s">
        <v>161</v>
      </c>
      <c r="C10" s="140"/>
      <c r="D10" s="141"/>
      <c r="E10" s="142"/>
      <c r="F10" s="141"/>
      <c r="G10" s="143"/>
      <c r="H10" s="139" t="s">
        <v>161</v>
      </c>
      <c r="I10" s="140" t="s">
        <v>401</v>
      </c>
      <c r="J10" s="141">
        <v>1650</v>
      </c>
      <c r="K10" s="142"/>
      <c r="L10" s="141"/>
      <c r="M10" s="142"/>
      <c r="N10" s="206" t="s">
        <v>161</v>
      </c>
      <c r="O10" s="140" t="s">
        <v>855</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854</v>
      </c>
      <c r="D11" s="141">
        <v>1650</v>
      </c>
      <c r="E11" s="142"/>
      <c r="F11" s="141">
        <v>800</v>
      </c>
      <c r="G11" s="143"/>
      <c r="H11" s="139" t="s">
        <v>162</v>
      </c>
      <c r="I11" s="140" t="s">
        <v>402</v>
      </c>
      <c r="J11" s="141">
        <v>900</v>
      </c>
      <c r="K11" s="142"/>
      <c r="L11" s="141"/>
      <c r="M11" s="142"/>
      <c r="N11" s="206" t="s">
        <v>162</v>
      </c>
      <c r="O11" s="140"/>
      <c r="P11" s="141"/>
      <c r="Q11" s="142"/>
      <c r="R11" s="144"/>
      <c r="S11" s="141"/>
      <c r="T11" s="139" t="s">
        <v>162</v>
      </c>
      <c r="U11" s="140" t="s">
        <v>858</v>
      </c>
      <c r="V11" s="141">
        <v>2150</v>
      </c>
      <c r="W11" s="142"/>
      <c r="X11" s="141"/>
      <c r="Y11" s="143"/>
      <c r="Z11" s="139" t="s">
        <v>162</v>
      </c>
      <c r="AA11" s="202" t="s">
        <v>174</v>
      </c>
      <c r="AB11" s="144" t="s">
        <v>174</v>
      </c>
      <c r="AC11" s="142" t="s">
        <v>174</v>
      </c>
      <c r="AD11" s="144"/>
      <c r="AE11" s="194"/>
      <c r="AF11" s="176"/>
    </row>
    <row r="12" spans="2:32" s="120" customFormat="1" ht="15" customHeight="1">
      <c r="B12" s="139" t="s">
        <v>163</v>
      </c>
      <c r="C12" s="140" t="s">
        <v>400</v>
      </c>
      <c r="D12" s="141">
        <v>1250</v>
      </c>
      <c r="E12" s="142"/>
      <c r="F12" s="141">
        <v>200</v>
      </c>
      <c r="G12" s="143"/>
      <c r="H12" s="139" t="s">
        <v>163</v>
      </c>
      <c r="I12" s="145" t="s">
        <v>400</v>
      </c>
      <c r="J12" s="141">
        <v>2650</v>
      </c>
      <c r="K12" s="142"/>
      <c r="L12" s="141">
        <v>200</v>
      </c>
      <c r="M12" s="142"/>
      <c r="N12" s="206" t="s">
        <v>163</v>
      </c>
      <c r="O12" s="145"/>
      <c r="P12" s="141"/>
      <c r="Q12" s="142"/>
      <c r="R12" s="144"/>
      <c r="S12" s="141"/>
      <c r="T12" s="139" t="s">
        <v>163</v>
      </c>
      <c r="U12" s="140" t="s">
        <v>859</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851</v>
      </c>
      <c r="D13" s="141" t="s">
        <v>852</v>
      </c>
      <c r="E13" s="146"/>
      <c r="F13" s="147"/>
      <c r="G13" s="143"/>
      <c r="H13" s="139" t="s">
        <v>164</v>
      </c>
      <c r="I13" s="140"/>
      <c r="J13" s="141"/>
      <c r="K13" s="146"/>
      <c r="L13" s="147"/>
      <c r="M13" s="146"/>
      <c r="N13" s="206" t="s">
        <v>164</v>
      </c>
      <c r="O13" s="140" t="s">
        <v>859</v>
      </c>
      <c r="P13" s="141">
        <v>1000</v>
      </c>
      <c r="Q13" s="146"/>
      <c r="R13" s="144"/>
      <c r="S13" s="147"/>
      <c r="T13" s="139" t="s">
        <v>164</v>
      </c>
      <c r="U13" s="140" t="s">
        <v>856</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854</v>
      </c>
      <c r="V14" s="141">
        <v>2800</v>
      </c>
      <c r="W14" s="142"/>
      <c r="X14" s="141">
        <v>200</v>
      </c>
      <c r="Y14" s="143"/>
      <c r="Z14" s="157"/>
      <c r="AA14" s="158" t="s">
        <v>165</v>
      </c>
      <c r="AB14" s="203">
        <f>SUM(AB9:AB13)</f>
        <v>2700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403</v>
      </c>
      <c r="V15" s="141">
        <v>200</v>
      </c>
      <c r="W15" s="142"/>
      <c r="X15" s="141"/>
      <c r="Y15" s="148"/>
      <c r="Z15" s="491" t="s">
        <v>839</v>
      </c>
      <c r="AA15" s="492"/>
      <c r="AB15" s="492"/>
      <c r="AC15" s="492"/>
      <c r="AD15" s="492"/>
      <c r="AE15" s="493"/>
      <c r="AF15" s="176"/>
    </row>
    <row r="16" spans="2:32" s="120" customFormat="1" ht="15" customHeight="1">
      <c r="B16" s="179" t="s">
        <v>200</v>
      </c>
      <c r="C16" s="180"/>
      <c r="D16" s="181"/>
      <c r="E16" s="182"/>
      <c r="F16" s="183"/>
      <c r="G16" s="184"/>
      <c r="H16" s="179" t="s">
        <v>200</v>
      </c>
      <c r="I16" s="180" t="s">
        <v>404</v>
      </c>
      <c r="J16" s="181">
        <v>3900</v>
      </c>
      <c r="K16" s="182"/>
      <c r="L16" s="181">
        <v>300</v>
      </c>
      <c r="M16" s="182"/>
      <c r="N16" s="207" t="s">
        <v>200</v>
      </c>
      <c r="O16" s="180"/>
      <c r="P16" s="181"/>
      <c r="Q16" s="182"/>
      <c r="R16" s="183"/>
      <c r="S16" s="181"/>
      <c r="T16" s="179" t="s">
        <v>200</v>
      </c>
      <c r="U16" s="180"/>
      <c r="V16" s="181"/>
      <c r="W16" s="182"/>
      <c r="X16" s="181"/>
      <c r="Y16" s="184"/>
      <c r="Z16" s="433"/>
      <c r="AA16" s="434"/>
      <c r="AB16" s="434"/>
      <c r="AC16" s="434"/>
      <c r="AD16" s="434"/>
      <c r="AE16" s="435"/>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6"/>
      <c r="AA17" s="437"/>
      <c r="AB17" s="437"/>
      <c r="AC17" s="437"/>
      <c r="AD17" s="437"/>
      <c r="AE17" s="438"/>
      <c r="AF17" s="176"/>
    </row>
    <row r="18" spans="2:32" s="120" customFormat="1" ht="15" customHeight="1">
      <c r="B18" s="208" t="s">
        <v>145</v>
      </c>
      <c r="C18" s="140" t="s">
        <v>853</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6"/>
      <c r="AA19" s="437"/>
      <c r="AB19" s="437"/>
      <c r="AC19" s="437"/>
      <c r="AD19" s="437"/>
      <c r="AE19" s="438"/>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6"/>
      <c r="AA22" s="437"/>
      <c r="AB22" s="437"/>
      <c r="AC22" s="437"/>
      <c r="AD22" s="437"/>
      <c r="AE22" s="438"/>
      <c r="AF22" s="176"/>
    </row>
    <row r="23" spans="1:32" s="120" customFormat="1" ht="13.5" customHeight="1">
      <c r="A23" s="128"/>
      <c r="B23" s="157"/>
      <c r="C23" s="158" t="s">
        <v>165</v>
      </c>
      <c r="D23" s="203">
        <f>SUM(D9:D22)</f>
        <v>2900</v>
      </c>
      <c r="E23" s="203">
        <f>SUM(E9:E18)</f>
        <v>0</v>
      </c>
      <c r="F23" s="203">
        <f>SUM(F9:F18)</f>
        <v>1000</v>
      </c>
      <c r="G23" s="211">
        <f>SUM(G9:G18)</f>
        <v>0</v>
      </c>
      <c r="H23" s="157"/>
      <c r="I23" s="158" t="s">
        <v>165</v>
      </c>
      <c r="J23" s="203">
        <f>SUM(J9:J22)</f>
        <v>9100</v>
      </c>
      <c r="K23" s="203">
        <f>SUM(K9:K18)</f>
        <v>0</v>
      </c>
      <c r="L23" s="203">
        <f>SUM(L9:L18)</f>
        <v>500</v>
      </c>
      <c r="M23" s="211">
        <f>SUM(M9:M18)</f>
        <v>0</v>
      </c>
      <c r="N23" s="212"/>
      <c r="O23" s="158" t="s">
        <v>165</v>
      </c>
      <c r="P23" s="203">
        <f>SUM(P9:P22)</f>
        <v>3800</v>
      </c>
      <c r="Q23" s="203">
        <f>SUM(Q9:Q18)</f>
        <v>0</v>
      </c>
      <c r="R23" s="203">
        <f>SUM(R9:R18)</f>
        <v>0</v>
      </c>
      <c r="S23" s="211">
        <f>SUM(S9:S18)</f>
        <v>0</v>
      </c>
      <c r="T23" s="157"/>
      <c r="U23" s="158" t="s">
        <v>165</v>
      </c>
      <c r="V23" s="203">
        <f>SUM(V9:V22)</f>
        <v>9550</v>
      </c>
      <c r="W23" s="203">
        <f>SUM(W9:W18)</f>
        <v>0</v>
      </c>
      <c r="X23" s="203">
        <f>SUM(X9:X18)</f>
        <v>250</v>
      </c>
      <c r="Y23" s="211">
        <f>SUM(Y9:Y18)</f>
        <v>0</v>
      </c>
      <c r="Z23" s="440"/>
      <c r="AA23" s="441"/>
      <c r="AB23" s="441"/>
      <c r="AC23" s="441"/>
      <c r="AD23" s="441"/>
      <c r="AE23" s="442"/>
      <c r="AF23" s="213"/>
    </row>
    <row r="24" spans="2:31" ht="18" customHeight="1">
      <c r="B24" s="401" t="s">
        <v>862</v>
      </c>
      <c r="C24" s="401"/>
      <c r="D24" s="401"/>
      <c r="E24" s="113"/>
      <c r="F24" s="113"/>
      <c r="G24" s="113"/>
      <c r="H24" s="393" t="s">
        <v>152</v>
      </c>
      <c r="I24" s="393"/>
      <c r="J24" s="402">
        <f>D36+J36+P36+V36</f>
        <v>24400</v>
      </c>
      <c r="K24" s="402"/>
      <c r="L24" s="387">
        <f>F36+L36+R36+X36</f>
        <v>1100</v>
      </c>
      <c r="M24" s="387"/>
      <c r="N24" s="121"/>
      <c r="O24" s="113" t="s">
        <v>153</v>
      </c>
      <c r="P24" s="402">
        <f>E36+K36+Q36+W36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156</v>
      </c>
      <c r="O25" s="396"/>
      <c r="P25" s="396"/>
      <c r="Q25" s="396"/>
      <c r="R25" s="396"/>
      <c r="S25" s="397"/>
      <c r="T25" s="395" t="s">
        <v>157</v>
      </c>
      <c r="U25" s="396"/>
      <c r="V25" s="396"/>
      <c r="W25" s="396"/>
      <c r="X25" s="396"/>
      <c r="Y25" s="397"/>
      <c r="Z25" s="398" t="s">
        <v>839</v>
      </c>
      <c r="AA25" s="399"/>
      <c r="AB25" s="399"/>
      <c r="AC25" s="399"/>
      <c r="AD25" s="399"/>
      <c r="AE25" s="400"/>
      <c r="AF25" s="150"/>
    </row>
    <row r="26" spans="2:32" s="126" customFormat="1" ht="15" customHeight="1">
      <c r="B26" s="431"/>
      <c r="C26" s="405" t="s">
        <v>606</v>
      </c>
      <c r="D26" s="405" t="s">
        <v>199</v>
      </c>
      <c r="E26" s="407"/>
      <c r="F26" s="405" t="s">
        <v>160</v>
      </c>
      <c r="G26" s="408"/>
      <c r="H26" s="431"/>
      <c r="I26" s="405" t="s">
        <v>606</v>
      </c>
      <c r="J26" s="405" t="s">
        <v>199</v>
      </c>
      <c r="K26" s="407"/>
      <c r="L26" s="405" t="s">
        <v>160</v>
      </c>
      <c r="M26" s="408"/>
      <c r="N26" s="431"/>
      <c r="O26" s="405" t="s">
        <v>606</v>
      </c>
      <c r="P26" s="405" t="s">
        <v>199</v>
      </c>
      <c r="Q26" s="407"/>
      <c r="R26" s="405" t="s">
        <v>160</v>
      </c>
      <c r="S26" s="408"/>
      <c r="T26" s="431"/>
      <c r="U26" s="405" t="s">
        <v>606</v>
      </c>
      <c r="V26" s="405" t="s">
        <v>199</v>
      </c>
      <c r="W26" s="407"/>
      <c r="X26" s="405" t="s">
        <v>160</v>
      </c>
      <c r="Y26" s="408"/>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171" t="s">
        <v>152</v>
      </c>
      <c r="Q27" s="172" t="s">
        <v>205</v>
      </c>
      <c r="R27" s="171" t="s">
        <v>152</v>
      </c>
      <c r="S27" s="172" t="s">
        <v>205</v>
      </c>
      <c r="T27" s="432"/>
      <c r="U27" s="406"/>
      <c r="V27" s="171" t="s">
        <v>152</v>
      </c>
      <c r="W27" s="172" t="s">
        <v>205</v>
      </c>
      <c r="X27" s="171" t="s">
        <v>152</v>
      </c>
      <c r="Y27" s="172" t="s">
        <v>205</v>
      </c>
      <c r="Z27" s="436"/>
      <c r="AA27" s="437"/>
      <c r="AB27" s="437"/>
      <c r="AC27" s="437"/>
      <c r="AD27" s="437"/>
      <c r="AE27" s="438"/>
      <c r="AF27" s="170"/>
    </row>
    <row r="28" spans="2:32" s="120" customFormat="1" ht="15" customHeight="1">
      <c r="B28" s="132" t="s">
        <v>0</v>
      </c>
      <c r="C28" s="133" t="s">
        <v>863</v>
      </c>
      <c r="D28" s="134" t="s">
        <v>252</v>
      </c>
      <c r="E28" s="135"/>
      <c r="F28" s="137"/>
      <c r="G28" s="135"/>
      <c r="H28" s="132" t="s">
        <v>0</v>
      </c>
      <c r="I28" s="133" t="s">
        <v>866</v>
      </c>
      <c r="J28" s="134">
        <v>4100</v>
      </c>
      <c r="K28" s="135"/>
      <c r="L28" s="137"/>
      <c r="M28" s="134"/>
      <c r="N28" s="132" t="s">
        <v>869</v>
      </c>
      <c r="O28" s="133" t="s">
        <v>868</v>
      </c>
      <c r="P28" s="134">
        <v>5800</v>
      </c>
      <c r="Q28" s="135"/>
      <c r="R28" s="137"/>
      <c r="S28" s="134"/>
      <c r="T28" s="132" t="s">
        <v>0</v>
      </c>
      <c r="U28" s="133"/>
      <c r="V28" s="134"/>
      <c r="W28" s="135"/>
      <c r="X28" s="137"/>
      <c r="Y28" s="134"/>
      <c r="Z28" s="436"/>
      <c r="AA28" s="437"/>
      <c r="AB28" s="437"/>
      <c r="AC28" s="437"/>
      <c r="AD28" s="437"/>
      <c r="AE28" s="438"/>
      <c r="AF28" s="176"/>
    </row>
    <row r="29" spans="2:32" s="120" customFormat="1" ht="15" customHeight="1">
      <c r="B29" s="139" t="s">
        <v>161</v>
      </c>
      <c r="C29" s="140" t="s">
        <v>864</v>
      </c>
      <c r="D29" s="141">
        <v>2150</v>
      </c>
      <c r="E29" s="142"/>
      <c r="F29" s="141">
        <v>500</v>
      </c>
      <c r="G29" s="142"/>
      <c r="H29" s="139" t="s">
        <v>161</v>
      </c>
      <c r="I29" s="140" t="s">
        <v>867</v>
      </c>
      <c r="J29" s="141">
        <v>2450</v>
      </c>
      <c r="K29" s="142"/>
      <c r="L29" s="144"/>
      <c r="M29" s="141"/>
      <c r="N29" s="139" t="s">
        <v>161</v>
      </c>
      <c r="O29" s="145"/>
      <c r="P29" s="141"/>
      <c r="Q29" s="142"/>
      <c r="R29" s="144"/>
      <c r="S29" s="141"/>
      <c r="T29" s="139" t="s">
        <v>161</v>
      </c>
      <c r="U29" s="145" t="s">
        <v>868</v>
      </c>
      <c r="V29" s="141">
        <v>2650</v>
      </c>
      <c r="W29" s="142"/>
      <c r="X29" s="144"/>
      <c r="Y29" s="141"/>
      <c r="Z29" s="436"/>
      <c r="AA29" s="437"/>
      <c r="AB29" s="437"/>
      <c r="AC29" s="437"/>
      <c r="AD29" s="437"/>
      <c r="AE29" s="438"/>
      <c r="AF29" s="176"/>
    </row>
    <row r="30" spans="2:32" s="120" customFormat="1" ht="15" customHeight="1">
      <c r="B30" s="139" t="s">
        <v>162</v>
      </c>
      <c r="C30" s="140" t="s">
        <v>860</v>
      </c>
      <c r="D30" s="141">
        <v>1550</v>
      </c>
      <c r="E30" s="142"/>
      <c r="F30" s="141">
        <v>600</v>
      </c>
      <c r="G30" s="142"/>
      <c r="H30" s="139" t="s">
        <v>162</v>
      </c>
      <c r="I30" s="140" t="s">
        <v>865</v>
      </c>
      <c r="J30" s="141">
        <v>2100</v>
      </c>
      <c r="K30" s="142"/>
      <c r="L30" s="144"/>
      <c r="M30" s="141"/>
      <c r="N30" s="139" t="s">
        <v>162</v>
      </c>
      <c r="O30" s="140"/>
      <c r="P30" s="214"/>
      <c r="Q30" s="142"/>
      <c r="R30" s="144"/>
      <c r="S30" s="141"/>
      <c r="T30" s="139" t="s">
        <v>162</v>
      </c>
      <c r="U30" s="140" t="s">
        <v>405</v>
      </c>
      <c r="V30" s="316">
        <v>1550</v>
      </c>
      <c r="W30" s="142"/>
      <c r="X30" s="144"/>
      <c r="Y30" s="141"/>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406</v>
      </c>
      <c r="V31" s="141">
        <v>2050</v>
      </c>
      <c r="W31" s="142"/>
      <c r="X31" s="144"/>
      <c r="Y31" s="141"/>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6"/>
      <c r="AA32" s="437"/>
      <c r="AB32" s="437"/>
      <c r="AC32" s="437"/>
      <c r="AD32" s="437"/>
      <c r="AE32" s="43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870</v>
      </c>
      <c r="O35" s="180"/>
      <c r="P35" s="181"/>
      <c r="Q35" s="182"/>
      <c r="R35" s="183"/>
      <c r="S35" s="181"/>
      <c r="T35" s="179" t="s">
        <v>200</v>
      </c>
      <c r="U35" s="180"/>
      <c r="V35" s="181"/>
      <c r="W35" s="182"/>
      <c r="X35" s="183"/>
      <c r="Y35" s="181"/>
      <c r="Z35" s="436"/>
      <c r="AA35" s="437"/>
      <c r="AB35" s="437"/>
      <c r="AC35" s="437"/>
      <c r="AD35" s="437"/>
      <c r="AE35" s="438"/>
      <c r="AF35" s="176"/>
    </row>
    <row r="36" spans="1:32" s="120" customFormat="1" ht="13.5" customHeight="1">
      <c r="A36" s="128"/>
      <c r="B36" s="157"/>
      <c r="C36" s="158" t="s">
        <v>165</v>
      </c>
      <c r="D36" s="203">
        <f>SUM(D28:D35)</f>
        <v>3700</v>
      </c>
      <c r="E36" s="203">
        <f>SUM(E28:E35)</f>
        <v>0</v>
      </c>
      <c r="F36" s="203">
        <f>SUM(F28:F35)</f>
        <v>1100</v>
      </c>
      <c r="G36" s="204">
        <f>SUM(G28:G35)</f>
        <v>0</v>
      </c>
      <c r="H36" s="157"/>
      <c r="I36" s="158" t="s">
        <v>165</v>
      </c>
      <c r="J36" s="203">
        <f>SUM(J28:J35)</f>
        <v>8650</v>
      </c>
      <c r="K36" s="203">
        <f>SUM(K28:K35)</f>
        <v>0</v>
      </c>
      <c r="L36" s="203">
        <f>SUM(L28:L35)</f>
        <v>0</v>
      </c>
      <c r="M36" s="204">
        <f>SUM(M28:M35)</f>
        <v>0</v>
      </c>
      <c r="N36" s="157"/>
      <c r="O36" s="158" t="s">
        <v>165</v>
      </c>
      <c r="P36" s="203">
        <f>SUM(P28:P35)</f>
        <v>5800</v>
      </c>
      <c r="Q36" s="203">
        <f>SUM(Q28:Q35)</f>
        <v>0</v>
      </c>
      <c r="R36" s="203">
        <f>SUM(R28:R35)</f>
        <v>0</v>
      </c>
      <c r="S36" s="204">
        <f>SUM(S28:S35)</f>
        <v>0</v>
      </c>
      <c r="T36" s="157"/>
      <c r="U36" s="158" t="s">
        <v>165</v>
      </c>
      <c r="V36" s="203">
        <f>SUM(V28:V35)</f>
        <v>6250</v>
      </c>
      <c r="W36" s="203">
        <f>SUM(W28:W35)</f>
        <v>0</v>
      </c>
      <c r="X36" s="203">
        <f>SUM(X28:X35)</f>
        <v>0</v>
      </c>
      <c r="Y36" s="204">
        <f>SUM(Y28:Y35)</f>
        <v>0</v>
      </c>
      <c r="Z36" s="440"/>
      <c r="AA36" s="441"/>
      <c r="AB36" s="441"/>
      <c r="AC36" s="441"/>
      <c r="AD36" s="441"/>
      <c r="AE36" s="442"/>
      <c r="AF36" s="176"/>
    </row>
    <row r="37" spans="2:31" ht="18" customHeight="1">
      <c r="B37" s="401" t="s">
        <v>1005</v>
      </c>
      <c r="C37" s="401"/>
      <c r="D37" s="401"/>
      <c r="E37" s="113"/>
      <c r="F37" s="113"/>
      <c r="G37" s="113"/>
      <c r="H37" s="393" t="s">
        <v>152</v>
      </c>
      <c r="I37" s="393"/>
      <c r="J37" s="402">
        <f>D49+J49+P49+V49</f>
        <v>38450</v>
      </c>
      <c r="K37" s="402"/>
      <c r="L37" s="387">
        <f>F49+L49+R49+X49</f>
        <v>1850</v>
      </c>
      <c r="M37" s="387"/>
      <c r="N37" s="121"/>
      <c r="O37" s="113" t="s">
        <v>153</v>
      </c>
      <c r="P37" s="402">
        <f>E49+K49+Q49+W49</f>
        <v>0</v>
      </c>
      <c r="Q37" s="402"/>
      <c r="R37" s="387">
        <f>G49+M49+S49+Y49</f>
        <v>0</v>
      </c>
      <c r="S37" s="387"/>
      <c r="T37" s="121"/>
      <c r="U37" s="393"/>
      <c r="V37" s="393"/>
      <c r="W37" s="304"/>
      <c r="X37" s="304"/>
      <c r="Y37" s="304"/>
      <c r="Z37" s="215"/>
      <c r="AA37" s="305"/>
      <c r="AB37" s="236"/>
      <c r="AC37" s="156"/>
      <c r="AD37" s="156"/>
      <c r="AE37" s="156"/>
    </row>
    <row r="38" spans="2:32" s="131" customFormat="1" ht="15" customHeight="1">
      <c r="B38" s="395" t="s">
        <v>154</v>
      </c>
      <c r="C38" s="396"/>
      <c r="D38" s="396"/>
      <c r="E38" s="396"/>
      <c r="F38" s="396"/>
      <c r="G38" s="397"/>
      <c r="H38" s="395" t="s">
        <v>155</v>
      </c>
      <c r="I38" s="396"/>
      <c r="J38" s="396"/>
      <c r="K38" s="396"/>
      <c r="L38" s="396"/>
      <c r="M38" s="397"/>
      <c r="N38" s="395" t="s">
        <v>156</v>
      </c>
      <c r="O38" s="396"/>
      <c r="P38" s="396"/>
      <c r="Q38" s="396"/>
      <c r="R38" s="396"/>
      <c r="S38" s="397"/>
      <c r="T38" s="395" t="s">
        <v>157</v>
      </c>
      <c r="U38" s="396"/>
      <c r="V38" s="396"/>
      <c r="W38" s="396"/>
      <c r="X38" s="396"/>
      <c r="Y38" s="397"/>
      <c r="Z38" s="398" t="s">
        <v>839</v>
      </c>
      <c r="AA38" s="399"/>
      <c r="AB38" s="399"/>
      <c r="AC38" s="399"/>
      <c r="AD38" s="399"/>
      <c r="AE38" s="400"/>
      <c r="AF38" s="150"/>
    </row>
    <row r="39" spans="2:32" s="126" customFormat="1" ht="15" customHeight="1">
      <c r="B39" s="431"/>
      <c r="C39" s="405" t="s">
        <v>606</v>
      </c>
      <c r="D39" s="405" t="s">
        <v>199</v>
      </c>
      <c r="E39" s="407"/>
      <c r="F39" s="405" t="s">
        <v>160</v>
      </c>
      <c r="G39" s="408"/>
      <c r="H39" s="431"/>
      <c r="I39" s="405" t="s">
        <v>606</v>
      </c>
      <c r="J39" s="405" t="s">
        <v>199</v>
      </c>
      <c r="K39" s="407"/>
      <c r="L39" s="405" t="s">
        <v>160</v>
      </c>
      <c r="M39" s="408"/>
      <c r="N39" s="431"/>
      <c r="O39" s="405" t="s">
        <v>606</v>
      </c>
      <c r="P39" s="405" t="s">
        <v>199</v>
      </c>
      <c r="Q39" s="407"/>
      <c r="R39" s="405" t="s">
        <v>160</v>
      </c>
      <c r="S39" s="408"/>
      <c r="T39" s="431"/>
      <c r="U39" s="405" t="s">
        <v>606</v>
      </c>
      <c r="V39" s="405" t="s">
        <v>199</v>
      </c>
      <c r="W39" s="407"/>
      <c r="X39" s="405" t="s">
        <v>160</v>
      </c>
      <c r="Y39" s="408"/>
      <c r="Z39" s="433"/>
      <c r="AA39" s="434"/>
      <c r="AB39" s="434"/>
      <c r="AC39" s="434"/>
      <c r="AD39" s="434"/>
      <c r="AE39" s="435"/>
      <c r="AF39" s="170"/>
    </row>
    <row r="40" spans="1:32" s="126" customFormat="1" ht="13.5" customHeight="1">
      <c r="A40" s="128"/>
      <c r="B40" s="432"/>
      <c r="C40" s="406"/>
      <c r="D40" s="171" t="s">
        <v>152</v>
      </c>
      <c r="E40" s="172" t="s">
        <v>205</v>
      </c>
      <c r="F40" s="171" t="s">
        <v>152</v>
      </c>
      <c r="G40" s="172" t="s">
        <v>205</v>
      </c>
      <c r="H40" s="432"/>
      <c r="I40" s="406"/>
      <c r="J40" s="171" t="s">
        <v>152</v>
      </c>
      <c r="K40" s="172" t="s">
        <v>205</v>
      </c>
      <c r="L40" s="171" t="s">
        <v>152</v>
      </c>
      <c r="M40" s="172" t="s">
        <v>205</v>
      </c>
      <c r="N40" s="432"/>
      <c r="O40" s="406"/>
      <c r="P40" s="171" t="s">
        <v>152</v>
      </c>
      <c r="Q40" s="172" t="s">
        <v>205</v>
      </c>
      <c r="R40" s="171" t="s">
        <v>152</v>
      </c>
      <c r="S40" s="172" t="s">
        <v>205</v>
      </c>
      <c r="T40" s="432"/>
      <c r="U40" s="406"/>
      <c r="V40" s="171" t="s">
        <v>152</v>
      </c>
      <c r="W40" s="172" t="s">
        <v>205</v>
      </c>
      <c r="X40" s="171" t="s">
        <v>152</v>
      </c>
      <c r="Y40" s="172" t="s">
        <v>205</v>
      </c>
      <c r="Z40" s="436"/>
      <c r="AA40" s="437"/>
      <c r="AB40" s="437"/>
      <c r="AC40" s="437"/>
      <c r="AD40" s="437"/>
      <c r="AE40" s="438"/>
      <c r="AF40" s="170"/>
    </row>
    <row r="41" spans="2:32" s="120" customFormat="1" ht="15" customHeight="1">
      <c r="B41" s="132" t="s">
        <v>0</v>
      </c>
      <c r="C41" s="133" t="s">
        <v>871</v>
      </c>
      <c r="D41" s="134">
        <v>3650</v>
      </c>
      <c r="E41" s="135"/>
      <c r="F41" s="134">
        <v>550</v>
      </c>
      <c r="G41" s="135"/>
      <c r="H41" s="132" t="s">
        <v>0</v>
      </c>
      <c r="I41" s="133" t="s">
        <v>878</v>
      </c>
      <c r="J41" s="134">
        <v>3350</v>
      </c>
      <c r="K41" s="135"/>
      <c r="L41" s="134">
        <v>400</v>
      </c>
      <c r="M41" s="135"/>
      <c r="N41" s="132" t="s">
        <v>869</v>
      </c>
      <c r="O41" s="133" t="s">
        <v>877</v>
      </c>
      <c r="P41" s="134">
        <v>1700</v>
      </c>
      <c r="Q41" s="135"/>
      <c r="R41" s="137"/>
      <c r="S41" s="134"/>
      <c r="T41" s="132" t="s">
        <v>0</v>
      </c>
      <c r="U41" s="133" t="s">
        <v>1217</v>
      </c>
      <c r="V41" s="134">
        <v>2750</v>
      </c>
      <c r="W41" s="135"/>
      <c r="X41" s="134">
        <v>100</v>
      </c>
      <c r="Y41" s="135"/>
      <c r="Z41" s="436"/>
      <c r="AA41" s="437"/>
      <c r="AB41" s="437"/>
      <c r="AC41" s="437"/>
      <c r="AD41" s="437"/>
      <c r="AE41" s="438"/>
      <c r="AF41" s="176"/>
    </row>
    <row r="42" spans="2:32" s="120" customFormat="1" ht="15" customHeight="1">
      <c r="B42" s="139" t="s">
        <v>161</v>
      </c>
      <c r="C42" s="140" t="s">
        <v>407</v>
      </c>
      <c r="D42" s="141">
        <v>1900</v>
      </c>
      <c r="E42" s="142"/>
      <c r="F42" s="141"/>
      <c r="G42" s="142"/>
      <c r="H42" s="139" t="s">
        <v>161</v>
      </c>
      <c r="I42" s="140" t="s">
        <v>879</v>
      </c>
      <c r="J42" s="141">
        <v>2600</v>
      </c>
      <c r="K42" s="142"/>
      <c r="L42" s="141"/>
      <c r="M42" s="142"/>
      <c r="N42" s="139" t="s">
        <v>161</v>
      </c>
      <c r="O42" s="145" t="s">
        <v>876</v>
      </c>
      <c r="P42" s="141">
        <v>1750</v>
      </c>
      <c r="Q42" s="142"/>
      <c r="R42" s="144"/>
      <c r="S42" s="141"/>
      <c r="T42" s="139" t="s">
        <v>161</v>
      </c>
      <c r="U42" s="145" t="s">
        <v>408</v>
      </c>
      <c r="V42" s="141">
        <v>2450</v>
      </c>
      <c r="W42" s="142"/>
      <c r="X42" s="141">
        <v>200</v>
      </c>
      <c r="Y42" s="142"/>
      <c r="Z42" s="436"/>
      <c r="AA42" s="437"/>
      <c r="AB42" s="437"/>
      <c r="AC42" s="437"/>
      <c r="AD42" s="437"/>
      <c r="AE42" s="438"/>
      <c r="AF42" s="176"/>
    </row>
    <row r="43" spans="2:32" s="120" customFormat="1" ht="15" customHeight="1">
      <c r="B43" s="139" t="s">
        <v>162</v>
      </c>
      <c r="C43" s="140" t="s">
        <v>409</v>
      </c>
      <c r="D43" s="141">
        <v>4400</v>
      </c>
      <c r="E43" s="142"/>
      <c r="F43" s="141">
        <v>400</v>
      </c>
      <c r="G43" s="142"/>
      <c r="H43" s="139" t="s">
        <v>162</v>
      </c>
      <c r="I43" s="140" t="s">
        <v>880</v>
      </c>
      <c r="J43" s="141">
        <v>3400</v>
      </c>
      <c r="K43" s="142"/>
      <c r="L43" s="141"/>
      <c r="M43" s="142"/>
      <c r="N43" s="139" t="s">
        <v>162</v>
      </c>
      <c r="O43" s="140" t="s">
        <v>872</v>
      </c>
      <c r="P43" s="214" t="s">
        <v>873</v>
      </c>
      <c r="Q43" s="142"/>
      <c r="R43" s="144"/>
      <c r="S43" s="141"/>
      <c r="T43" s="139" t="s">
        <v>162</v>
      </c>
      <c r="U43" s="140"/>
      <c r="V43" s="141"/>
      <c r="W43" s="142"/>
      <c r="X43" s="144"/>
      <c r="Y43" s="142"/>
      <c r="Z43" s="436"/>
      <c r="AA43" s="437"/>
      <c r="AB43" s="437"/>
      <c r="AC43" s="437"/>
      <c r="AD43" s="437"/>
      <c r="AE43" s="438"/>
      <c r="AF43" s="176"/>
    </row>
    <row r="44" spans="2:32" s="120" customFormat="1" ht="15" customHeight="1">
      <c r="B44" s="139" t="s">
        <v>163</v>
      </c>
      <c r="C44" s="140" t="s">
        <v>1094</v>
      </c>
      <c r="D44" s="311" t="s">
        <v>1095</v>
      </c>
      <c r="E44" s="142"/>
      <c r="F44" s="141"/>
      <c r="G44" s="142"/>
      <c r="H44" s="139" t="s">
        <v>163</v>
      </c>
      <c r="I44" s="145" t="s">
        <v>410</v>
      </c>
      <c r="J44" s="141">
        <v>3250</v>
      </c>
      <c r="K44" s="142"/>
      <c r="L44" s="141">
        <v>200</v>
      </c>
      <c r="M44" s="142"/>
      <c r="N44" s="139" t="s">
        <v>163</v>
      </c>
      <c r="O44" s="140" t="s">
        <v>1096</v>
      </c>
      <c r="P44" s="141">
        <v>2550</v>
      </c>
      <c r="Q44" s="142"/>
      <c r="R44" s="144"/>
      <c r="S44" s="141"/>
      <c r="T44" s="139" t="s">
        <v>163</v>
      </c>
      <c r="U44" s="140" t="s">
        <v>881</v>
      </c>
      <c r="V44" s="141" t="s">
        <v>221</v>
      </c>
      <c r="W44" s="142"/>
      <c r="X44" s="144"/>
      <c r="Y44" s="142"/>
      <c r="Z44" s="436"/>
      <c r="AA44" s="437"/>
      <c r="AB44" s="437"/>
      <c r="AC44" s="437"/>
      <c r="AD44" s="437"/>
      <c r="AE44" s="438"/>
      <c r="AF44" s="176"/>
    </row>
    <row r="45" spans="2:32" s="120" customFormat="1" ht="15" customHeight="1">
      <c r="B45" s="139" t="s">
        <v>164</v>
      </c>
      <c r="C45" s="140" t="s">
        <v>411</v>
      </c>
      <c r="D45" s="141">
        <v>650</v>
      </c>
      <c r="E45" s="146"/>
      <c r="F45" s="147"/>
      <c r="G45" s="146"/>
      <c r="H45" s="139" t="s">
        <v>164</v>
      </c>
      <c r="I45" s="140" t="s">
        <v>875</v>
      </c>
      <c r="J45" s="141">
        <v>500</v>
      </c>
      <c r="K45" s="146"/>
      <c r="L45" s="147"/>
      <c r="M45" s="146"/>
      <c r="N45" s="139" t="s">
        <v>164</v>
      </c>
      <c r="O45" s="140" t="s">
        <v>874</v>
      </c>
      <c r="P45" s="141">
        <v>1150</v>
      </c>
      <c r="Q45" s="146"/>
      <c r="R45" s="144"/>
      <c r="S45" s="147"/>
      <c r="T45" s="139" t="s">
        <v>164</v>
      </c>
      <c r="U45" s="140"/>
      <c r="V45" s="141"/>
      <c r="W45" s="146"/>
      <c r="X45" s="144"/>
      <c r="Y45" s="146"/>
      <c r="Z45" s="436"/>
      <c r="AA45" s="437"/>
      <c r="AB45" s="437"/>
      <c r="AC45" s="437"/>
      <c r="AD45" s="437"/>
      <c r="AE45" s="438"/>
      <c r="AF45" s="176"/>
    </row>
    <row r="46" spans="2:32" s="120" customFormat="1" ht="15" customHeight="1">
      <c r="B46" s="139" t="s">
        <v>167</v>
      </c>
      <c r="C46" s="140"/>
      <c r="D46" s="141"/>
      <c r="E46" s="142"/>
      <c r="F46" s="144"/>
      <c r="G46" s="142"/>
      <c r="H46" s="139" t="s">
        <v>167</v>
      </c>
      <c r="I46" s="140" t="s">
        <v>1127</v>
      </c>
      <c r="J46" s="141"/>
      <c r="K46" s="142"/>
      <c r="L46" s="141"/>
      <c r="M46" s="142"/>
      <c r="N46" s="139" t="s">
        <v>167</v>
      </c>
      <c r="O46" s="177" t="s">
        <v>412</v>
      </c>
      <c r="P46" s="141"/>
      <c r="Q46" s="142"/>
      <c r="R46" s="144"/>
      <c r="S46" s="141"/>
      <c r="T46" s="139" t="s">
        <v>167</v>
      </c>
      <c r="U46" s="140" t="s">
        <v>413</v>
      </c>
      <c r="V46" s="141">
        <v>1350</v>
      </c>
      <c r="W46" s="142"/>
      <c r="X46" s="144"/>
      <c r="Y46" s="142"/>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414</v>
      </c>
      <c r="V47" s="141">
        <v>1050</v>
      </c>
      <c r="W47" s="142"/>
      <c r="X47" s="144"/>
      <c r="Y47" s="142"/>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2"/>
      <c r="N48" s="179" t="s">
        <v>870</v>
      </c>
      <c r="O48" s="180"/>
      <c r="P48" s="181"/>
      <c r="Q48" s="182"/>
      <c r="R48" s="183"/>
      <c r="S48" s="181"/>
      <c r="T48" s="179" t="s">
        <v>200</v>
      </c>
      <c r="U48" s="180" t="s">
        <v>1286</v>
      </c>
      <c r="V48" s="181" t="s">
        <v>1285</v>
      </c>
      <c r="W48" s="182"/>
      <c r="X48" s="183"/>
      <c r="Y48" s="182"/>
      <c r="Z48" s="436"/>
      <c r="AA48" s="437"/>
      <c r="AB48" s="437"/>
      <c r="AC48" s="437"/>
      <c r="AD48" s="437"/>
      <c r="AE48" s="438"/>
      <c r="AF48" s="176"/>
    </row>
    <row r="49" spans="1:32" s="120" customFormat="1" ht="13.5" customHeight="1">
      <c r="A49" s="128"/>
      <c r="B49" s="157"/>
      <c r="C49" s="158" t="s">
        <v>165</v>
      </c>
      <c r="D49" s="203">
        <f>SUM(D41:D48)</f>
        <v>10600</v>
      </c>
      <c r="E49" s="203">
        <f>SUM(E41:E48)</f>
        <v>0</v>
      </c>
      <c r="F49" s="203">
        <f>SUM(F41:F48)</f>
        <v>950</v>
      </c>
      <c r="G49" s="204">
        <f>SUM(G41:G48)</f>
        <v>0</v>
      </c>
      <c r="H49" s="157"/>
      <c r="I49" s="158" t="s">
        <v>165</v>
      </c>
      <c r="J49" s="203">
        <f>SUM(J41:J48)</f>
        <v>13100</v>
      </c>
      <c r="K49" s="203">
        <f>SUM(K41:K48)</f>
        <v>0</v>
      </c>
      <c r="L49" s="203">
        <f>SUM(L41:L48)</f>
        <v>600</v>
      </c>
      <c r="M49" s="204">
        <f>SUM(M41:M48)</f>
        <v>0</v>
      </c>
      <c r="N49" s="157"/>
      <c r="O49" s="158" t="s">
        <v>165</v>
      </c>
      <c r="P49" s="203">
        <f>SUM(P41:P48)</f>
        <v>7150</v>
      </c>
      <c r="Q49" s="203">
        <f>SUM(Q41:Q48)</f>
        <v>0</v>
      </c>
      <c r="R49" s="203">
        <f>SUM(R41:R48)</f>
        <v>0</v>
      </c>
      <c r="S49" s="204">
        <f>SUM(S41:S48)</f>
        <v>0</v>
      </c>
      <c r="T49" s="157"/>
      <c r="U49" s="158" t="s">
        <v>165</v>
      </c>
      <c r="V49" s="203">
        <f>SUM(V41:V48)</f>
        <v>7600</v>
      </c>
      <c r="W49" s="203">
        <f>SUM(W41:W48)</f>
        <v>0</v>
      </c>
      <c r="X49" s="203">
        <f>SUM(X41:X48)</f>
        <v>300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4:D24"/>
    <mergeCell ref="H24:I24"/>
    <mergeCell ref="J24:K24"/>
    <mergeCell ref="L24:M24"/>
    <mergeCell ref="P24:Q24"/>
    <mergeCell ref="R24:S24"/>
    <mergeCell ref="U24:V24"/>
    <mergeCell ref="Z15:AE15"/>
    <mergeCell ref="Z20:AE20"/>
    <mergeCell ref="B25:G25"/>
    <mergeCell ref="H25:M25"/>
    <mergeCell ref="N25:S25"/>
    <mergeCell ref="T25:Y25"/>
    <mergeCell ref="Z25:AE25"/>
    <mergeCell ref="B26:B27"/>
    <mergeCell ref="C26:C27"/>
    <mergeCell ref="D26:E26"/>
    <mergeCell ref="F26:G26"/>
    <mergeCell ref="H26:H27"/>
    <mergeCell ref="R26:S26"/>
    <mergeCell ref="T26:T27"/>
    <mergeCell ref="U26:U27"/>
    <mergeCell ref="V26:W26"/>
    <mergeCell ref="I26:I27"/>
    <mergeCell ref="J26:K26"/>
    <mergeCell ref="L26:M26"/>
    <mergeCell ref="N26:N27"/>
    <mergeCell ref="O26:O27"/>
    <mergeCell ref="P26:Q26"/>
    <mergeCell ref="X26:Y26"/>
    <mergeCell ref="B38:G38"/>
    <mergeCell ref="H38:M38"/>
    <mergeCell ref="N38:S38"/>
    <mergeCell ref="T38:Y38"/>
    <mergeCell ref="Z38:AE38"/>
    <mergeCell ref="B37:D37"/>
    <mergeCell ref="H37:I37"/>
    <mergeCell ref="R37:S37"/>
    <mergeCell ref="U37:V37"/>
    <mergeCell ref="J37:K37"/>
    <mergeCell ref="L37:M37"/>
    <mergeCell ref="P37:Q37"/>
    <mergeCell ref="B39:B40"/>
    <mergeCell ref="C39:C40"/>
    <mergeCell ref="D39:E39"/>
    <mergeCell ref="F39:G39"/>
    <mergeCell ref="H39:H40"/>
    <mergeCell ref="I39:I40"/>
    <mergeCell ref="J39:K39"/>
    <mergeCell ref="L39:M39"/>
    <mergeCell ref="N39:N40"/>
    <mergeCell ref="O39:O40"/>
    <mergeCell ref="P39:Q39"/>
    <mergeCell ref="R39:S39"/>
    <mergeCell ref="Z29:AE29"/>
    <mergeCell ref="Z30:AE30"/>
    <mergeCell ref="Z31:AE31"/>
    <mergeCell ref="T39:T40"/>
    <mergeCell ref="U39:U40"/>
    <mergeCell ref="V39:W39"/>
    <mergeCell ref="X39:Y39"/>
    <mergeCell ref="Z40:AE40"/>
    <mergeCell ref="Z39:AE39"/>
    <mergeCell ref="Z32:AE32"/>
    <mergeCell ref="Z16:AE16"/>
    <mergeCell ref="Z17:AE17"/>
    <mergeCell ref="Z18:AE18"/>
    <mergeCell ref="Z19:AE19"/>
    <mergeCell ref="Z26:AE26"/>
    <mergeCell ref="Z21:AE21"/>
    <mergeCell ref="Z22:AE22"/>
    <mergeCell ref="Z23:AE23"/>
    <mergeCell ref="Z33:AE33"/>
    <mergeCell ref="Z34:AE34"/>
    <mergeCell ref="Z35:AE35"/>
    <mergeCell ref="Z27:AE27"/>
    <mergeCell ref="Z28:AE28"/>
    <mergeCell ref="Z36:AE36"/>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832</v>
      </c>
      <c r="AB2" s="410"/>
      <c r="AC2" s="410"/>
      <c r="AD2" s="113" t="s">
        <v>14</v>
      </c>
      <c r="AE2" s="114">
        <v>4</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888</v>
      </c>
      <c r="C5" s="401"/>
      <c r="D5" s="401"/>
      <c r="E5" s="113"/>
      <c r="F5" s="113"/>
      <c r="G5" s="113"/>
      <c r="H5" s="393" t="s">
        <v>152</v>
      </c>
      <c r="I5" s="393"/>
      <c r="J5" s="402">
        <f>D19+P19+J19+V19</f>
        <v>15900</v>
      </c>
      <c r="K5" s="402"/>
      <c r="L5" s="387">
        <f>F19+L19+R19+X19</f>
        <v>700</v>
      </c>
      <c r="M5" s="387"/>
      <c r="N5" s="121"/>
      <c r="O5" s="113" t="s">
        <v>153</v>
      </c>
      <c r="P5" s="402">
        <f>E19+K19+Q19+W19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839</v>
      </c>
      <c r="AA6" s="399"/>
      <c r="AB6" s="399"/>
      <c r="AC6" s="399"/>
      <c r="AD6" s="399"/>
      <c r="AE6" s="400"/>
      <c r="AF6" s="150"/>
    </row>
    <row r="7" spans="2:32" s="126"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70"/>
    </row>
    <row r="9" spans="2:32" s="120" customFormat="1" ht="15" customHeight="1">
      <c r="B9" s="132" t="s">
        <v>0</v>
      </c>
      <c r="C9" s="175" t="s">
        <v>882</v>
      </c>
      <c r="D9" s="134"/>
      <c r="E9" s="135"/>
      <c r="F9" s="137"/>
      <c r="G9" s="187"/>
      <c r="H9" s="132" t="s">
        <v>0</v>
      </c>
      <c r="I9" s="133" t="s">
        <v>883</v>
      </c>
      <c r="J9" s="134">
        <v>6150</v>
      </c>
      <c r="K9" s="135"/>
      <c r="L9" s="134">
        <v>700</v>
      </c>
      <c r="M9" s="135"/>
      <c r="N9" s="132" t="s">
        <v>0</v>
      </c>
      <c r="O9" s="133" t="s">
        <v>883</v>
      </c>
      <c r="P9" s="134">
        <v>4600</v>
      </c>
      <c r="Q9" s="135"/>
      <c r="R9" s="137"/>
      <c r="S9" s="134"/>
      <c r="T9" s="132" t="s">
        <v>0</v>
      </c>
      <c r="U9" s="133" t="s">
        <v>884</v>
      </c>
      <c r="V9" s="134" t="s">
        <v>221</v>
      </c>
      <c r="W9" s="135"/>
      <c r="X9" s="137"/>
      <c r="Y9" s="134"/>
      <c r="Z9" s="436"/>
      <c r="AA9" s="437"/>
      <c r="AB9" s="437"/>
      <c r="AC9" s="437"/>
      <c r="AD9" s="437"/>
      <c r="AE9" s="438"/>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415</v>
      </c>
      <c r="V10" s="141">
        <v>2600</v>
      </c>
      <c r="W10" s="142"/>
      <c r="X10" s="144"/>
      <c r="Y10" s="141"/>
      <c r="Z10" s="436"/>
      <c r="AA10" s="437"/>
      <c r="AB10" s="437"/>
      <c r="AC10" s="437"/>
      <c r="AD10" s="437"/>
      <c r="AE10" s="438"/>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416</v>
      </c>
      <c r="V11" s="141">
        <v>350</v>
      </c>
      <c r="W11" s="142"/>
      <c r="X11" s="144"/>
      <c r="Y11" s="141"/>
      <c r="Z11" s="436"/>
      <c r="AA11" s="437"/>
      <c r="AB11" s="437"/>
      <c r="AC11" s="437"/>
      <c r="AD11" s="437"/>
      <c r="AE11" s="438"/>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417</v>
      </c>
      <c r="V12" s="141">
        <v>2200</v>
      </c>
      <c r="W12" s="142"/>
      <c r="X12" s="144"/>
      <c r="Y12" s="141"/>
      <c r="Z12" s="436"/>
      <c r="AA12" s="437"/>
      <c r="AB12" s="437"/>
      <c r="AC12" s="437"/>
      <c r="AD12" s="437"/>
      <c r="AE12" s="438"/>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6"/>
      <c r="AA13" s="437"/>
      <c r="AB13" s="437"/>
      <c r="AC13" s="437"/>
      <c r="AD13" s="437"/>
      <c r="AE13" s="438"/>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6150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5150</v>
      </c>
      <c r="W19" s="159">
        <f>SUM(W9:W18)</f>
        <v>0</v>
      </c>
      <c r="X19" s="159">
        <f>SUM(X9:X18)</f>
        <v>0</v>
      </c>
      <c r="Y19" s="159">
        <f>SUM(Y9:Y18)</f>
        <v>0</v>
      </c>
      <c r="Z19" s="440"/>
      <c r="AA19" s="441"/>
      <c r="AB19" s="441"/>
      <c r="AC19" s="441"/>
      <c r="AD19" s="441"/>
      <c r="AE19" s="442"/>
      <c r="AF19" s="176"/>
    </row>
    <row r="20" spans="2:31" ht="18" customHeight="1">
      <c r="B20" s="401" t="s">
        <v>889</v>
      </c>
      <c r="C20" s="401"/>
      <c r="D20" s="401"/>
      <c r="E20" s="113"/>
      <c r="F20" s="113"/>
      <c r="G20" s="113"/>
      <c r="H20" s="393" t="s">
        <v>152</v>
      </c>
      <c r="I20" s="393"/>
      <c r="J20" s="402">
        <f>D34+J34+P34+V34</f>
        <v>19300</v>
      </c>
      <c r="K20" s="402"/>
      <c r="L20" s="387">
        <f>F34+L34+R34+X34</f>
        <v>1000</v>
      </c>
      <c r="M20" s="387"/>
      <c r="N20" s="121"/>
      <c r="O20" s="113" t="s">
        <v>153</v>
      </c>
      <c r="P20" s="402">
        <f>E34+K34+Q34+W34</f>
        <v>0</v>
      </c>
      <c r="Q20" s="402"/>
      <c r="R20" s="387">
        <f>G34+M34+S34+Y34</f>
        <v>0</v>
      </c>
      <c r="S20" s="387"/>
      <c r="T20" s="121"/>
      <c r="U20" s="393"/>
      <c r="V20" s="393"/>
      <c r="W20" s="304"/>
      <c r="X20" s="304"/>
      <c r="Y20" s="304"/>
      <c r="Z20" s="215"/>
      <c r="AA20" s="305"/>
      <c r="AB20" s="236"/>
      <c r="AC20" s="156"/>
      <c r="AD20" s="156"/>
      <c r="AE20" s="156"/>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839</v>
      </c>
      <c r="AA21" s="399"/>
      <c r="AB21" s="399"/>
      <c r="AC21" s="399"/>
      <c r="AD21" s="399"/>
      <c r="AE21" s="400"/>
      <c r="AF21" s="150"/>
    </row>
    <row r="22" spans="2:32" s="126" customFormat="1" ht="15" customHeight="1">
      <c r="B22" s="431"/>
      <c r="C22" s="405" t="s">
        <v>606</v>
      </c>
      <c r="D22" s="405" t="s">
        <v>199</v>
      </c>
      <c r="E22" s="407"/>
      <c r="F22" s="405" t="s">
        <v>160</v>
      </c>
      <c r="G22" s="408"/>
      <c r="H22" s="431"/>
      <c r="I22" s="405" t="s">
        <v>606</v>
      </c>
      <c r="J22" s="405" t="s">
        <v>199</v>
      </c>
      <c r="K22" s="407"/>
      <c r="L22" s="405" t="s">
        <v>160</v>
      </c>
      <c r="M22" s="408"/>
      <c r="N22" s="479"/>
      <c r="O22" s="481" t="s">
        <v>606</v>
      </c>
      <c r="P22" s="481" t="s">
        <v>199</v>
      </c>
      <c r="Q22" s="483"/>
      <c r="R22" s="481" t="s">
        <v>160</v>
      </c>
      <c r="S22" s="484"/>
      <c r="T22" s="431"/>
      <c r="U22" s="405" t="s">
        <v>606</v>
      </c>
      <c r="V22" s="405" t="s">
        <v>199</v>
      </c>
      <c r="W22" s="407"/>
      <c r="X22" s="405" t="s">
        <v>160</v>
      </c>
      <c r="Y22" s="408"/>
      <c r="Z22" s="433"/>
      <c r="AA22" s="434"/>
      <c r="AB22" s="434"/>
      <c r="AC22" s="434"/>
      <c r="AD22" s="434"/>
      <c r="AE22" s="435"/>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36"/>
      <c r="AA23" s="437"/>
      <c r="AB23" s="437"/>
      <c r="AC23" s="437"/>
      <c r="AD23" s="437"/>
      <c r="AE23" s="438"/>
      <c r="AF23" s="170"/>
    </row>
    <row r="24" spans="2:32" s="131" customFormat="1" ht="15" customHeight="1">
      <c r="B24" s="132" t="s">
        <v>0</v>
      </c>
      <c r="C24" s="133" t="s">
        <v>885</v>
      </c>
      <c r="D24" s="134">
        <v>1450</v>
      </c>
      <c r="E24" s="135"/>
      <c r="F24" s="134">
        <v>600</v>
      </c>
      <c r="G24" s="136"/>
      <c r="H24" s="132" t="s">
        <v>0</v>
      </c>
      <c r="I24" s="133" t="s">
        <v>886</v>
      </c>
      <c r="J24" s="134">
        <v>5150</v>
      </c>
      <c r="K24" s="135"/>
      <c r="L24" s="137"/>
      <c r="M24" s="135"/>
      <c r="N24" s="132" t="s">
        <v>0</v>
      </c>
      <c r="O24" s="133" t="s">
        <v>418</v>
      </c>
      <c r="P24" s="134">
        <v>4100</v>
      </c>
      <c r="Q24" s="135"/>
      <c r="R24" s="137"/>
      <c r="S24" s="134"/>
      <c r="T24" s="132" t="s">
        <v>0</v>
      </c>
      <c r="U24" s="133" t="s">
        <v>887</v>
      </c>
      <c r="V24" s="134" t="s">
        <v>251</v>
      </c>
      <c r="W24" s="135"/>
      <c r="X24" s="137"/>
      <c r="Y24" s="134"/>
      <c r="Z24" s="436"/>
      <c r="AA24" s="437"/>
      <c r="AB24" s="437"/>
      <c r="AC24" s="437"/>
      <c r="AD24" s="437"/>
      <c r="AE24" s="438"/>
      <c r="AF24" s="150"/>
    </row>
    <row r="25" spans="2:32" s="131" customFormat="1" ht="15" customHeight="1">
      <c r="B25" s="139" t="s">
        <v>161</v>
      </c>
      <c r="C25" s="140" t="s">
        <v>420</v>
      </c>
      <c r="D25" s="141">
        <v>500</v>
      </c>
      <c r="E25" s="142"/>
      <c r="F25" s="141">
        <v>100</v>
      </c>
      <c r="G25" s="143"/>
      <c r="H25" s="139" t="s">
        <v>161</v>
      </c>
      <c r="I25" s="140" t="s">
        <v>1109</v>
      </c>
      <c r="J25" s="141" t="s">
        <v>1108</v>
      </c>
      <c r="K25" s="142"/>
      <c r="L25" s="144"/>
      <c r="M25" s="142"/>
      <c r="N25" s="139" t="s">
        <v>161</v>
      </c>
      <c r="O25" s="140"/>
      <c r="P25" s="141"/>
      <c r="Q25" s="142"/>
      <c r="R25" s="144"/>
      <c r="S25" s="141"/>
      <c r="T25" s="139" t="s">
        <v>161</v>
      </c>
      <c r="U25" s="145" t="s">
        <v>418</v>
      </c>
      <c r="V25" s="141">
        <v>3950</v>
      </c>
      <c r="W25" s="142"/>
      <c r="X25" s="144"/>
      <c r="Y25" s="141"/>
      <c r="Z25" s="436"/>
      <c r="AA25" s="437"/>
      <c r="AB25" s="437"/>
      <c r="AC25" s="437"/>
      <c r="AD25" s="437"/>
      <c r="AE25" s="438"/>
      <c r="AF25" s="150"/>
    </row>
    <row r="26" spans="2:32" s="131" customFormat="1" ht="15" customHeight="1">
      <c r="B26" s="139" t="s">
        <v>162</v>
      </c>
      <c r="C26" s="140" t="s">
        <v>419</v>
      </c>
      <c r="D26" s="141">
        <v>1650</v>
      </c>
      <c r="E26" s="142"/>
      <c r="F26" s="141">
        <v>200</v>
      </c>
      <c r="G26" s="143"/>
      <c r="H26" s="139" t="s">
        <v>162</v>
      </c>
      <c r="I26" s="140" t="s">
        <v>420</v>
      </c>
      <c r="J26" s="141">
        <v>2500</v>
      </c>
      <c r="K26" s="142"/>
      <c r="L26" s="142">
        <v>100</v>
      </c>
      <c r="M26" s="142"/>
      <c r="N26" s="139" t="s">
        <v>162</v>
      </c>
      <c r="O26" s="140"/>
      <c r="P26" s="141"/>
      <c r="Q26" s="142"/>
      <c r="R26" s="144"/>
      <c r="S26" s="141"/>
      <c r="T26" s="139" t="s">
        <v>162</v>
      </c>
      <c r="U26" s="140"/>
      <c r="V26" s="141"/>
      <c r="W26" s="142"/>
      <c r="X26" s="144"/>
      <c r="Y26" s="141"/>
      <c r="Z26" s="436"/>
      <c r="AA26" s="437"/>
      <c r="AB26" s="437"/>
      <c r="AC26" s="437"/>
      <c r="AD26" s="437"/>
      <c r="AE26" s="438"/>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6"/>
      <c r="AA27" s="437"/>
      <c r="AB27" s="437"/>
      <c r="AC27" s="437"/>
      <c r="AD27" s="437"/>
      <c r="AE27" s="438"/>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6"/>
      <c r="AA28" s="437"/>
      <c r="AB28" s="437"/>
      <c r="AC28" s="437"/>
      <c r="AD28" s="437"/>
      <c r="AE28" s="438"/>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3600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4100</v>
      </c>
      <c r="Q34" s="159">
        <f>SUM(Q24:Q33)</f>
        <v>0</v>
      </c>
      <c r="R34" s="159">
        <f>SUM(R24:R33)</f>
        <v>0</v>
      </c>
      <c r="S34" s="159">
        <f>SUM(S24:S33)</f>
        <v>0</v>
      </c>
      <c r="T34" s="157"/>
      <c r="U34" s="158" t="s">
        <v>165</v>
      </c>
      <c r="V34" s="159">
        <f>SUM(V24:V33)</f>
        <v>3950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f>
        <v>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839</v>
      </c>
      <c r="AA36" s="399"/>
      <c r="AB36" s="399"/>
      <c r="AC36" s="399"/>
      <c r="AD36" s="399"/>
      <c r="AE36" s="400"/>
      <c r="AF36" s="150"/>
    </row>
    <row r="37" spans="2:32" s="126" customFormat="1" ht="15" customHeight="1">
      <c r="B37" s="431"/>
      <c r="C37" s="405" t="s">
        <v>606</v>
      </c>
      <c r="D37" s="405" t="s">
        <v>199</v>
      </c>
      <c r="E37" s="407"/>
      <c r="F37" s="405" t="s">
        <v>160</v>
      </c>
      <c r="G37" s="408"/>
      <c r="H37" s="431"/>
      <c r="I37" s="405" t="s">
        <v>606</v>
      </c>
      <c r="J37" s="405" t="s">
        <v>199</v>
      </c>
      <c r="K37" s="407"/>
      <c r="L37" s="405" t="s">
        <v>160</v>
      </c>
      <c r="M37" s="408"/>
      <c r="N37" s="479"/>
      <c r="O37" s="481" t="s">
        <v>606</v>
      </c>
      <c r="P37" s="481" t="s">
        <v>199</v>
      </c>
      <c r="Q37" s="483"/>
      <c r="R37" s="481" t="s">
        <v>160</v>
      </c>
      <c r="S37" s="484"/>
      <c r="T37" s="431"/>
      <c r="U37" s="405" t="s">
        <v>606</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891</v>
      </c>
      <c r="C39" s="133"/>
      <c r="D39" s="134"/>
      <c r="E39" s="135"/>
      <c r="F39" s="135"/>
      <c r="G39" s="187"/>
      <c r="H39" s="132" t="s">
        <v>891</v>
      </c>
      <c r="I39" s="133"/>
      <c r="J39" s="134"/>
      <c r="K39" s="135"/>
      <c r="L39" s="137"/>
      <c r="M39" s="134"/>
      <c r="N39" s="132" t="s">
        <v>891</v>
      </c>
      <c r="O39" s="133"/>
      <c r="P39" s="134"/>
      <c r="Q39" s="135"/>
      <c r="R39" s="137"/>
      <c r="S39" s="134"/>
      <c r="T39" s="132" t="s">
        <v>891</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892</v>
      </c>
      <c r="C46" s="180"/>
      <c r="D46" s="181"/>
      <c r="E46" s="182"/>
      <c r="F46" s="183"/>
      <c r="G46" s="190"/>
      <c r="H46" s="179" t="s">
        <v>892</v>
      </c>
      <c r="I46" s="180"/>
      <c r="J46" s="181"/>
      <c r="K46" s="182"/>
      <c r="L46" s="183"/>
      <c r="M46" s="181"/>
      <c r="N46" s="179" t="s">
        <v>893</v>
      </c>
      <c r="O46" s="180"/>
      <c r="P46" s="181"/>
      <c r="Q46" s="182"/>
      <c r="R46" s="183"/>
      <c r="S46" s="181"/>
      <c r="T46" s="179" t="s">
        <v>892</v>
      </c>
      <c r="U46" s="180"/>
      <c r="V46" s="181"/>
      <c r="W46" s="182"/>
      <c r="X46" s="183"/>
      <c r="Y46" s="181"/>
      <c r="Z46" s="436"/>
      <c r="AA46" s="437"/>
      <c r="AB46" s="437"/>
      <c r="AC46" s="437"/>
      <c r="AD46" s="437"/>
      <c r="AE46" s="438"/>
      <c r="AF46" s="150"/>
    </row>
    <row r="47" spans="2:32" s="131" customFormat="1" ht="15" customHeight="1">
      <c r="B47" s="179" t="s">
        <v>894</v>
      </c>
      <c r="C47" s="180"/>
      <c r="D47" s="181"/>
      <c r="E47" s="182"/>
      <c r="F47" s="183"/>
      <c r="G47" s="190"/>
      <c r="H47" s="179" t="s">
        <v>894</v>
      </c>
      <c r="I47" s="180"/>
      <c r="J47" s="181"/>
      <c r="K47" s="182"/>
      <c r="L47" s="183"/>
      <c r="M47" s="181"/>
      <c r="N47" s="179" t="s">
        <v>894</v>
      </c>
      <c r="O47" s="180"/>
      <c r="P47" s="181"/>
      <c r="Q47" s="182"/>
      <c r="R47" s="183"/>
      <c r="S47" s="181"/>
      <c r="T47" s="179" t="s">
        <v>894</v>
      </c>
      <c r="U47" s="180"/>
      <c r="V47" s="181"/>
      <c r="W47" s="182"/>
      <c r="X47" s="183"/>
      <c r="Y47" s="181"/>
      <c r="Z47" s="436"/>
      <c r="AA47" s="437"/>
      <c r="AB47" s="437"/>
      <c r="AC47" s="437"/>
      <c r="AD47" s="437"/>
      <c r="AE47" s="438"/>
      <c r="AF47" s="150"/>
    </row>
    <row r="48" spans="2:32" s="131" customFormat="1" ht="15" customHeight="1">
      <c r="B48" s="151" t="s">
        <v>895</v>
      </c>
      <c r="C48" s="152"/>
      <c r="D48" s="153"/>
      <c r="E48" s="154"/>
      <c r="F48" s="155"/>
      <c r="G48" s="191"/>
      <c r="H48" s="151" t="s">
        <v>896</v>
      </c>
      <c r="I48" s="152"/>
      <c r="J48" s="153"/>
      <c r="K48" s="154"/>
      <c r="L48" s="155"/>
      <c r="M48" s="153"/>
      <c r="N48" s="151" t="s">
        <v>895</v>
      </c>
      <c r="O48" s="152"/>
      <c r="P48" s="153"/>
      <c r="Q48" s="154"/>
      <c r="R48" s="155"/>
      <c r="S48" s="153"/>
      <c r="T48" s="151" t="s">
        <v>895</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B20:D20"/>
    <mergeCell ref="H20:I20"/>
    <mergeCell ref="J20:K20"/>
    <mergeCell ref="L20:M20"/>
    <mergeCell ref="P20:Q20"/>
    <mergeCell ref="L7:M7"/>
    <mergeCell ref="N7:N8"/>
    <mergeCell ref="O7:O8"/>
    <mergeCell ref="P7:Q7"/>
    <mergeCell ref="H22:H23"/>
    <mergeCell ref="T7:T8"/>
    <mergeCell ref="U7:U8"/>
    <mergeCell ref="V7:W7"/>
    <mergeCell ref="X7:Y7"/>
    <mergeCell ref="R7:S7"/>
    <mergeCell ref="U20:V20"/>
    <mergeCell ref="R20:S20"/>
    <mergeCell ref="P22:Q22"/>
    <mergeCell ref="V22:W22"/>
    <mergeCell ref="B21:G21"/>
    <mergeCell ref="H21:M21"/>
    <mergeCell ref="N21:S21"/>
    <mergeCell ref="T21:Y21"/>
    <mergeCell ref="Z21:AE21"/>
    <mergeCell ref="B22:B23"/>
    <mergeCell ref="C22:C23"/>
    <mergeCell ref="D22:E22"/>
    <mergeCell ref="F22:G22"/>
    <mergeCell ref="U22:U23"/>
    <mergeCell ref="X22:Y22"/>
    <mergeCell ref="Z22:AE22"/>
    <mergeCell ref="Z23:AE23"/>
    <mergeCell ref="I22:I23"/>
    <mergeCell ref="J22:K22"/>
    <mergeCell ref="L22:M22"/>
    <mergeCell ref="N22:N23"/>
    <mergeCell ref="O22:O23"/>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Z19:AE19"/>
    <mergeCell ref="R37:S37"/>
    <mergeCell ref="T37:T38"/>
    <mergeCell ref="U37:U38"/>
    <mergeCell ref="V37:W37"/>
    <mergeCell ref="X37:Y37"/>
    <mergeCell ref="Z38:AE38"/>
    <mergeCell ref="U35:V35"/>
    <mergeCell ref="R22:S22"/>
    <mergeCell ref="T22:T23"/>
    <mergeCell ref="AA2:AC2"/>
    <mergeCell ref="Z16:AE16"/>
    <mergeCell ref="Z17:AE17"/>
    <mergeCell ref="Z7:AE7"/>
    <mergeCell ref="Z8:AE8"/>
    <mergeCell ref="Z9:AE9"/>
    <mergeCell ref="Z10:AE10"/>
    <mergeCell ref="AD3:AE3"/>
    <mergeCell ref="AD4:AE4"/>
    <mergeCell ref="X4:Z4"/>
    <mergeCell ref="Z11:AE11"/>
    <mergeCell ref="Z12:AE12"/>
    <mergeCell ref="Z24:AE24"/>
    <mergeCell ref="Z25:AE25"/>
    <mergeCell ref="Z26:AE26"/>
    <mergeCell ref="Z27:AE27"/>
    <mergeCell ref="Z13:AE13"/>
    <mergeCell ref="Z14:AE14"/>
    <mergeCell ref="Z15:AE15"/>
    <mergeCell ref="Z18:AE18"/>
    <mergeCell ref="Z28:AE28"/>
    <mergeCell ref="Z29:AE29"/>
    <mergeCell ref="Z44:AE44"/>
    <mergeCell ref="Z30:AE30"/>
    <mergeCell ref="Z31:AE31"/>
    <mergeCell ref="Z32:AE32"/>
    <mergeCell ref="Z33:AE33"/>
    <mergeCell ref="Z34:AE34"/>
    <mergeCell ref="Z37:AE37"/>
    <mergeCell ref="Z45:AE45"/>
    <mergeCell ref="Z46:AE46"/>
    <mergeCell ref="Z47:AE47"/>
    <mergeCell ref="Z48:AE48"/>
    <mergeCell ref="Z49:AE49"/>
    <mergeCell ref="Z39:AE39"/>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I21" sqref="AI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832</v>
      </c>
      <c r="AB2" s="410"/>
      <c r="AC2" s="410"/>
      <c r="AD2" s="113" t="s">
        <v>14</v>
      </c>
      <c r="AE2" s="114">
        <v>5</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423</v>
      </c>
      <c r="C5" s="401"/>
      <c r="D5" s="401"/>
      <c r="E5" s="113"/>
      <c r="F5" s="113"/>
      <c r="G5" s="113"/>
      <c r="H5" s="393" t="s">
        <v>152</v>
      </c>
      <c r="I5" s="393"/>
      <c r="J5" s="402">
        <f>D19+P19+J19+V19+AB11</f>
        <v>8750</v>
      </c>
      <c r="K5" s="402"/>
      <c r="L5" s="387">
        <f>F19+L19+R19+X19</f>
        <v>350</v>
      </c>
      <c r="M5" s="387"/>
      <c r="N5" s="121"/>
      <c r="O5" s="113" t="s">
        <v>153</v>
      </c>
      <c r="P5" s="402">
        <f>E19+K19+Q19+W19+AC11</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817</v>
      </c>
      <c r="AA6" s="399"/>
      <c r="AB6" s="399"/>
      <c r="AC6" s="399"/>
      <c r="AD6" s="399"/>
      <c r="AE6" s="400"/>
      <c r="AF6" s="150"/>
    </row>
    <row r="7" spans="2:32" s="126"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44"/>
      <c r="AA7" s="446" t="s">
        <v>606</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75" t="s">
        <v>898</v>
      </c>
      <c r="D9" s="134"/>
      <c r="E9" s="135"/>
      <c r="F9" s="137"/>
      <c r="G9" s="187"/>
      <c r="H9" s="132" t="s">
        <v>0</v>
      </c>
      <c r="I9" s="133" t="s">
        <v>902</v>
      </c>
      <c r="J9" s="134">
        <v>1250</v>
      </c>
      <c r="K9" s="135"/>
      <c r="L9" s="134">
        <v>100</v>
      </c>
      <c r="M9" s="135"/>
      <c r="N9" s="132" t="s">
        <v>0</v>
      </c>
      <c r="O9" s="133" t="s">
        <v>424</v>
      </c>
      <c r="P9" s="134">
        <v>3800</v>
      </c>
      <c r="Q9" s="135"/>
      <c r="R9" s="137"/>
      <c r="S9" s="134"/>
      <c r="T9" s="132" t="s">
        <v>0</v>
      </c>
      <c r="U9" s="133" t="s">
        <v>1012</v>
      </c>
      <c r="V9" s="134">
        <v>1150</v>
      </c>
      <c r="W9" s="135"/>
      <c r="X9" s="137">
        <v>50</v>
      </c>
      <c r="Y9" s="135"/>
      <c r="Z9" s="132" t="s">
        <v>0</v>
      </c>
      <c r="AA9" s="201" t="s">
        <v>906</v>
      </c>
      <c r="AB9" s="137">
        <v>200</v>
      </c>
      <c r="AC9" s="135"/>
      <c r="AD9" s="137"/>
      <c r="AE9" s="192"/>
      <c r="AF9" s="176"/>
    </row>
    <row r="10" spans="2:32" s="120" customFormat="1" ht="15" customHeight="1">
      <c r="B10" s="139" t="s">
        <v>161</v>
      </c>
      <c r="C10" s="177" t="s">
        <v>899</v>
      </c>
      <c r="D10" s="141"/>
      <c r="E10" s="142"/>
      <c r="F10" s="144"/>
      <c r="G10" s="188"/>
      <c r="H10" s="139" t="s">
        <v>161</v>
      </c>
      <c r="I10" s="140" t="s">
        <v>901</v>
      </c>
      <c r="J10" s="141">
        <v>1200</v>
      </c>
      <c r="K10" s="142"/>
      <c r="L10" s="141">
        <v>100</v>
      </c>
      <c r="M10" s="142"/>
      <c r="N10" s="139" t="s">
        <v>161</v>
      </c>
      <c r="O10" s="140"/>
      <c r="P10" s="141"/>
      <c r="Q10" s="142"/>
      <c r="R10" s="144"/>
      <c r="S10" s="141"/>
      <c r="T10" s="139" t="s">
        <v>161</v>
      </c>
      <c r="U10" s="145" t="s">
        <v>1013</v>
      </c>
      <c r="V10" s="141">
        <v>300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900</v>
      </c>
      <c r="J11" s="141" t="s">
        <v>244</v>
      </c>
      <c r="K11" s="142"/>
      <c r="L11" s="141"/>
      <c r="M11" s="142"/>
      <c r="N11" s="139" t="s">
        <v>162</v>
      </c>
      <c r="O11" s="140"/>
      <c r="P11" s="141"/>
      <c r="Q11" s="142"/>
      <c r="R11" s="144"/>
      <c r="S11" s="141"/>
      <c r="T11" s="139" t="s">
        <v>162</v>
      </c>
      <c r="U11" s="140" t="s">
        <v>903</v>
      </c>
      <c r="V11" s="141" t="s">
        <v>904</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1045</v>
      </c>
      <c r="J12" s="141">
        <v>850</v>
      </c>
      <c r="K12" s="142"/>
      <c r="L12" s="141">
        <v>100</v>
      </c>
      <c r="M12" s="142"/>
      <c r="N12" s="139" t="s">
        <v>163</v>
      </c>
      <c r="O12" s="140"/>
      <c r="P12" s="141"/>
      <c r="Q12" s="142"/>
      <c r="R12" s="144"/>
      <c r="S12" s="141"/>
      <c r="T12" s="139" t="s">
        <v>163</v>
      </c>
      <c r="U12" s="140"/>
      <c r="V12" s="141"/>
      <c r="W12" s="142"/>
      <c r="X12" s="144"/>
      <c r="Y12" s="142"/>
      <c r="Z12" s="494" t="s">
        <v>839</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3300</v>
      </c>
      <c r="K19" s="159">
        <f>SUM(K9:K18)</f>
        <v>0</v>
      </c>
      <c r="L19" s="159">
        <f>SUM(L9:L18)</f>
        <v>300</v>
      </c>
      <c r="M19" s="159">
        <f>SUM(M9:M18)</f>
        <v>0</v>
      </c>
      <c r="N19" s="157"/>
      <c r="O19" s="158" t="s">
        <v>165</v>
      </c>
      <c r="P19" s="159">
        <f>SUM(P9:P18)</f>
        <v>3800</v>
      </c>
      <c r="Q19" s="159">
        <f>SUM(Q9:Q18)</f>
        <v>0</v>
      </c>
      <c r="R19" s="159">
        <f>SUM(R9:R18)</f>
        <v>0</v>
      </c>
      <c r="S19" s="159">
        <f>SUM(S9:S18)</f>
        <v>0</v>
      </c>
      <c r="T19" s="157"/>
      <c r="U19" s="158" t="s">
        <v>165</v>
      </c>
      <c r="V19" s="159">
        <f>SUM(V9:V18)</f>
        <v>1450</v>
      </c>
      <c r="W19" s="159">
        <f>SUM(W9:W18)</f>
        <v>0</v>
      </c>
      <c r="X19" s="159">
        <f>SUM(X9:X18)</f>
        <v>50</v>
      </c>
      <c r="Y19" s="159">
        <f>SUM(Y9:Y18)</f>
        <v>0</v>
      </c>
      <c r="Z19" s="440"/>
      <c r="AA19" s="441"/>
      <c r="AB19" s="441"/>
      <c r="AC19" s="441"/>
      <c r="AD19" s="441"/>
      <c r="AE19" s="442"/>
      <c r="AF19" s="176"/>
    </row>
    <row r="20" spans="2:31" ht="18" customHeight="1">
      <c r="B20" s="401" t="s">
        <v>897</v>
      </c>
      <c r="C20" s="401"/>
      <c r="D20" s="401"/>
      <c r="E20" s="113"/>
      <c r="F20" s="113"/>
      <c r="G20" s="113"/>
      <c r="H20" s="393" t="s">
        <v>152</v>
      </c>
      <c r="I20" s="393"/>
      <c r="J20" s="402">
        <f>D34+J34+P34+V34+AB26</f>
        <v>6550</v>
      </c>
      <c r="K20" s="402"/>
      <c r="L20" s="387">
        <f>F34+L34+R34+X34+AD26</f>
        <v>250</v>
      </c>
      <c r="M20" s="387"/>
      <c r="N20" s="121"/>
      <c r="O20" s="113" t="s">
        <v>153</v>
      </c>
      <c r="P20" s="402">
        <f>E34+K34+Q34+W34+AC26</f>
        <v>0</v>
      </c>
      <c r="Q20" s="402"/>
      <c r="R20" s="387">
        <f>G34+M34+S34+Y34+AE26</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817</v>
      </c>
      <c r="AA21" s="399"/>
      <c r="AB21" s="399"/>
      <c r="AC21" s="399"/>
      <c r="AD21" s="399"/>
      <c r="AE21" s="400"/>
      <c r="AF21" s="150"/>
    </row>
    <row r="22" spans="2:32" s="126" customFormat="1" ht="15" customHeight="1">
      <c r="B22" s="431"/>
      <c r="C22" s="405" t="s">
        <v>606</v>
      </c>
      <c r="D22" s="405" t="s">
        <v>199</v>
      </c>
      <c r="E22" s="407"/>
      <c r="F22" s="405" t="s">
        <v>160</v>
      </c>
      <c r="G22" s="408"/>
      <c r="H22" s="431"/>
      <c r="I22" s="405" t="s">
        <v>606</v>
      </c>
      <c r="J22" s="405" t="s">
        <v>199</v>
      </c>
      <c r="K22" s="407"/>
      <c r="L22" s="405" t="s">
        <v>160</v>
      </c>
      <c r="M22" s="408"/>
      <c r="N22" s="479"/>
      <c r="O22" s="481" t="s">
        <v>606</v>
      </c>
      <c r="P22" s="481" t="s">
        <v>199</v>
      </c>
      <c r="Q22" s="483"/>
      <c r="R22" s="481" t="s">
        <v>160</v>
      </c>
      <c r="S22" s="484"/>
      <c r="T22" s="431"/>
      <c r="U22" s="405" t="s">
        <v>606</v>
      </c>
      <c r="V22" s="405" t="s">
        <v>199</v>
      </c>
      <c r="W22" s="407"/>
      <c r="X22" s="405" t="s">
        <v>160</v>
      </c>
      <c r="Y22" s="408"/>
      <c r="Z22" s="444"/>
      <c r="AA22" s="446" t="s">
        <v>606</v>
      </c>
      <c r="AB22" s="407" t="s">
        <v>199</v>
      </c>
      <c r="AC22" s="448"/>
      <c r="AD22" s="407" t="s">
        <v>160</v>
      </c>
      <c r="AE22" s="449"/>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70"/>
    </row>
    <row r="24" spans="2:32" s="131" customFormat="1" ht="15" customHeight="1">
      <c r="B24" s="132" t="s">
        <v>0</v>
      </c>
      <c r="C24" s="133" t="s">
        <v>1393</v>
      </c>
      <c r="D24" s="134">
        <v>2000</v>
      </c>
      <c r="E24" s="135"/>
      <c r="F24" s="134">
        <v>200</v>
      </c>
      <c r="G24" s="136"/>
      <c r="H24" s="132" t="s">
        <v>0</v>
      </c>
      <c r="I24" s="133" t="s">
        <v>1025</v>
      </c>
      <c r="J24" s="134" t="s">
        <v>1024</v>
      </c>
      <c r="K24" s="135"/>
      <c r="L24" s="137"/>
      <c r="M24" s="135"/>
      <c r="N24" s="132" t="s">
        <v>0</v>
      </c>
      <c r="O24" s="133" t="s">
        <v>1015</v>
      </c>
      <c r="P24" s="134">
        <v>1250</v>
      </c>
      <c r="Q24" s="135"/>
      <c r="R24" s="137"/>
      <c r="S24" s="134"/>
      <c r="T24" s="132" t="s">
        <v>0</v>
      </c>
      <c r="U24" s="133" t="s">
        <v>1014</v>
      </c>
      <c r="V24" s="134">
        <v>2900</v>
      </c>
      <c r="W24" s="135"/>
      <c r="X24" s="137"/>
      <c r="Y24" s="134"/>
      <c r="Z24" s="132" t="s">
        <v>0</v>
      </c>
      <c r="AA24" s="201" t="s">
        <v>425</v>
      </c>
      <c r="AB24" s="137">
        <v>400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905</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400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839</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2000</v>
      </c>
      <c r="E34" s="159">
        <f>SUM(E24:E33)</f>
        <v>0</v>
      </c>
      <c r="F34" s="159">
        <f>SUM(F24:F33)</f>
        <v>200</v>
      </c>
      <c r="G34" s="186">
        <f>SUM(G24:G33)</f>
        <v>0</v>
      </c>
      <c r="H34" s="157"/>
      <c r="I34" s="158" t="s">
        <v>165</v>
      </c>
      <c r="J34" s="159">
        <f>SUM(J24:J33)</f>
        <v>0</v>
      </c>
      <c r="K34" s="159">
        <f>SUM(K24:K33)</f>
        <v>0</v>
      </c>
      <c r="L34" s="159">
        <f>SUM(L24:L33)</f>
        <v>0</v>
      </c>
      <c r="M34" s="159">
        <f>SUM(M24:M33)</f>
        <v>0</v>
      </c>
      <c r="N34" s="157"/>
      <c r="O34" s="158" t="s">
        <v>165</v>
      </c>
      <c r="P34" s="159">
        <f>SUM(P24:P33)</f>
        <v>1250</v>
      </c>
      <c r="Q34" s="159">
        <f>SUM(Q24:Q33)</f>
        <v>0</v>
      </c>
      <c r="R34" s="159">
        <f>SUM(R24:R33)</f>
        <v>0</v>
      </c>
      <c r="S34" s="159">
        <f>SUM(S24:S33)</f>
        <v>0</v>
      </c>
      <c r="T34" s="157"/>
      <c r="U34" s="158" t="s">
        <v>165</v>
      </c>
      <c r="V34" s="159">
        <f>SUM(V24:V33)</f>
        <v>2900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F49+L49+R49+X49+AD49</f>
        <v>0</v>
      </c>
      <c r="M35" s="387"/>
      <c r="N35" s="121"/>
      <c r="O35" s="113" t="s">
        <v>153</v>
      </c>
      <c r="P35" s="402">
        <f>E49+K49+Q49+W49</f>
        <v>0</v>
      </c>
      <c r="Q35" s="402"/>
      <c r="R35" s="387">
        <f>G49+M49+S49+Y49</f>
        <v>0</v>
      </c>
      <c r="S35" s="387"/>
      <c r="T35" s="121"/>
      <c r="U35" s="393"/>
      <c r="V35" s="393"/>
      <c r="W35" s="394"/>
      <c r="X35" s="394"/>
      <c r="Y35" s="394"/>
      <c r="Z35" s="394"/>
      <c r="AA35" s="122"/>
      <c r="AB35" s="123"/>
      <c r="AC35" s="124"/>
      <c r="AD35" s="124"/>
      <c r="AE35" s="124"/>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839</v>
      </c>
      <c r="AA36" s="399"/>
      <c r="AB36" s="399"/>
      <c r="AC36" s="399"/>
      <c r="AD36" s="399"/>
      <c r="AE36" s="400"/>
      <c r="AF36" s="150"/>
    </row>
    <row r="37" spans="2:32" s="126" customFormat="1" ht="15" customHeight="1">
      <c r="B37" s="431"/>
      <c r="C37" s="405" t="s">
        <v>606</v>
      </c>
      <c r="D37" s="405" t="s">
        <v>199</v>
      </c>
      <c r="E37" s="407"/>
      <c r="F37" s="405" t="s">
        <v>160</v>
      </c>
      <c r="G37" s="408"/>
      <c r="H37" s="431"/>
      <c r="I37" s="405" t="s">
        <v>606</v>
      </c>
      <c r="J37" s="405" t="s">
        <v>199</v>
      </c>
      <c r="K37" s="407"/>
      <c r="L37" s="405" t="s">
        <v>160</v>
      </c>
      <c r="M37" s="408"/>
      <c r="N37" s="479"/>
      <c r="O37" s="481" t="s">
        <v>606</v>
      </c>
      <c r="P37" s="481" t="s">
        <v>199</v>
      </c>
      <c r="Q37" s="483"/>
      <c r="R37" s="481" t="s">
        <v>160</v>
      </c>
      <c r="S37" s="484"/>
      <c r="T37" s="431"/>
      <c r="U37" s="405" t="s">
        <v>606</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891</v>
      </c>
      <c r="C39" s="133"/>
      <c r="D39" s="134"/>
      <c r="E39" s="135"/>
      <c r="F39" s="135"/>
      <c r="G39" s="187"/>
      <c r="H39" s="132" t="s">
        <v>891</v>
      </c>
      <c r="I39" s="133"/>
      <c r="J39" s="134"/>
      <c r="K39" s="135"/>
      <c r="L39" s="137"/>
      <c r="M39" s="134"/>
      <c r="N39" s="132" t="s">
        <v>891</v>
      </c>
      <c r="O39" s="133"/>
      <c r="P39" s="134"/>
      <c r="Q39" s="135"/>
      <c r="R39" s="137"/>
      <c r="S39" s="134"/>
      <c r="T39" s="132" t="s">
        <v>891</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892</v>
      </c>
      <c r="C46" s="180"/>
      <c r="D46" s="181"/>
      <c r="E46" s="182"/>
      <c r="F46" s="183"/>
      <c r="G46" s="190"/>
      <c r="H46" s="179" t="s">
        <v>892</v>
      </c>
      <c r="I46" s="180"/>
      <c r="J46" s="181"/>
      <c r="K46" s="182"/>
      <c r="L46" s="183"/>
      <c r="M46" s="181"/>
      <c r="N46" s="179" t="s">
        <v>893</v>
      </c>
      <c r="O46" s="180"/>
      <c r="P46" s="181"/>
      <c r="Q46" s="182"/>
      <c r="R46" s="183"/>
      <c r="S46" s="181"/>
      <c r="T46" s="179" t="s">
        <v>892</v>
      </c>
      <c r="U46" s="180"/>
      <c r="V46" s="181"/>
      <c r="W46" s="182"/>
      <c r="X46" s="183"/>
      <c r="Y46" s="181"/>
      <c r="Z46" s="436"/>
      <c r="AA46" s="437"/>
      <c r="AB46" s="437"/>
      <c r="AC46" s="437"/>
      <c r="AD46" s="437"/>
      <c r="AE46" s="438"/>
      <c r="AF46" s="150"/>
    </row>
    <row r="47" spans="2:32" s="131" customFormat="1" ht="15" customHeight="1">
      <c r="B47" s="179" t="s">
        <v>894</v>
      </c>
      <c r="C47" s="180"/>
      <c r="D47" s="181"/>
      <c r="E47" s="182"/>
      <c r="F47" s="183"/>
      <c r="G47" s="190"/>
      <c r="H47" s="179" t="s">
        <v>894</v>
      </c>
      <c r="I47" s="180"/>
      <c r="J47" s="181"/>
      <c r="K47" s="182"/>
      <c r="L47" s="183"/>
      <c r="M47" s="181"/>
      <c r="N47" s="179" t="s">
        <v>894</v>
      </c>
      <c r="O47" s="180"/>
      <c r="P47" s="181"/>
      <c r="Q47" s="182"/>
      <c r="R47" s="183"/>
      <c r="S47" s="181"/>
      <c r="T47" s="179" t="s">
        <v>894</v>
      </c>
      <c r="U47" s="180"/>
      <c r="V47" s="181"/>
      <c r="W47" s="182"/>
      <c r="X47" s="183"/>
      <c r="Y47" s="181"/>
      <c r="Z47" s="436"/>
      <c r="AA47" s="437"/>
      <c r="AB47" s="437"/>
      <c r="AC47" s="437"/>
      <c r="AD47" s="437"/>
      <c r="AE47" s="438"/>
      <c r="AF47" s="150"/>
    </row>
    <row r="48" spans="2:32" s="131" customFormat="1" ht="15" customHeight="1">
      <c r="B48" s="151" t="s">
        <v>895</v>
      </c>
      <c r="C48" s="152"/>
      <c r="D48" s="153"/>
      <c r="E48" s="154"/>
      <c r="F48" s="155"/>
      <c r="G48" s="191"/>
      <c r="H48" s="151" t="s">
        <v>896</v>
      </c>
      <c r="I48" s="152"/>
      <c r="J48" s="153"/>
      <c r="K48" s="154"/>
      <c r="L48" s="155"/>
      <c r="M48" s="153"/>
      <c r="N48" s="151" t="s">
        <v>895</v>
      </c>
      <c r="O48" s="152"/>
      <c r="P48" s="153"/>
      <c r="Q48" s="154"/>
      <c r="R48" s="155"/>
      <c r="S48" s="153"/>
      <c r="T48" s="151" t="s">
        <v>895</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45017</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Z12:AE12"/>
    <mergeCell ref="J5:K5"/>
    <mergeCell ref="B7:B8"/>
    <mergeCell ref="C7:C8"/>
    <mergeCell ref="D7:E7"/>
    <mergeCell ref="F7:G7"/>
    <mergeCell ref="H7:H8"/>
    <mergeCell ref="I7:I8"/>
    <mergeCell ref="J7:K7"/>
    <mergeCell ref="AB7:AC7"/>
    <mergeCell ref="AD7:AE7"/>
    <mergeCell ref="L7:M7"/>
    <mergeCell ref="N7:N8"/>
    <mergeCell ref="O7:O8"/>
    <mergeCell ref="P7:Q7"/>
    <mergeCell ref="R7:S7"/>
    <mergeCell ref="T7:T8"/>
    <mergeCell ref="U7:U8"/>
    <mergeCell ref="V7:W7"/>
    <mergeCell ref="X7:Y7"/>
    <mergeCell ref="Z7:Z8"/>
    <mergeCell ref="AA7:AA8"/>
    <mergeCell ref="J20:K20"/>
    <mergeCell ref="L20:M20"/>
    <mergeCell ref="P20:Q20"/>
    <mergeCell ref="R20:S20"/>
    <mergeCell ref="U20:V20"/>
    <mergeCell ref="Z13:AE13"/>
    <mergeCell ref="Z14:AE14"/>
    <mergeCell ref="Z15:AE15"/>
    <mergeCell ref="B21:G21"/>
    <mergeCell ref="H21:M21"/>
    <mergeCell ref="N21:S21"/>
    <mergeCell ref="T21:Y21"/>
    <mergeCell ref="Z21:AE21"/>
    <mergeCell ref="Z17:AE17"/>
    <mergeCell ref="Z18:AE18"/>
    <mergeCell ref="Z19:AE19"/>
    <mergeCell ref="B20:D20"/>
    <mergeCell ref="H20:I20"/>
    <mergeCell ref="B22:B23"/>
    <mergeCell ref="C22:C23"/>
    <mergeCell ref="D22:E22"/>
    <mergeCell ref="F22:G22"/>
    <mergeCell ref="H22:H23"/>
    <mergeCell ref="I22:I23"/>
    <mergeCell ref="J22:K22"/>
    <mergeCell ref="L22:M22"/>
    <mergeCell ref="N22:N23"/>
    <mergeCell ref="O22:O23"/>
    <mergeCell ref="P22:Q22"/>
    <mergeCell ref="R22:S22"/>
    <mergeCell ref="Z16:AE16"/>
    <mergeCell ref="Z22:Z23"/>
    <mergeCell ref="AA22:AA23"/>
    <mergeCell ref="AB22:AC22"/>
    <mergeCell ref="AD22:AE22"/>
    <mergeCell ref="W20:Z20"/>
    <mergeCell ref="U35:V35"/>
    <mergeCell ref="W35:Z35"/>
    <mergeCell ref="T22:T23"/>
    <mergeCell ref="U22:U23"/>
    <mergeCell ref="V22:W22"/>
    <mergeCell ref="X22:Y22"/>
    <mergeCell ref="Z27:AE27"/>
    <mergeCell ref="Z28:AE28"/>
    <mergeCell ref="Z29:AE29"/>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47:AE47"/>
    <mergeCell ref="Z48:AE48"/>
    <mergeCell ref="Z49:AE49"/>
    <mergeCell ref="Z39:AE39"/>
    <mergeCell ref="Z40:AE40"/>
    <mergeCell ref="Z41:AE41"/>
    <mergeCell ref="Z42:AE42"/>
    <mergeCell ref="Z43:AE43"/>
    <mergeCell ref="Z44:AE44"/>
    <mergeCell ref="Z45:AE45"/>
    <mergeCell ref="Z46:AE46"/>
    <mergeCell ref="Z30:AE30"/>
    <mergeCell ref="Z31:AE31"/>
    <mergeCell ref="Z32:AE32"/>
    <mergeCell ref="Z33:AE33"/>
    <mergeCell ref="Z34:AE3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J12" sqref="J1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907</v>
      </c>
      <c r="AB2" s="410"/>
      <c r="AC2" s="410"/>
      <c r="AD2" s="313" t="s">
        <v>14</v>
      </c>
      <c r="AE2" s="313">
        <v>1</v>
      </c>
      <c r="AF2" s="313"/>
    </row>
    <row r="3" spans="2:31" s="117"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908</v>
      </c>
      <c r="C5" s="401"/>
      <c r="D5" s="401"/>
      <c r="E5" s="313"/>
      <c r="F5" s="313"/>
      <c r="G5" s="313"/>
      <c r="H5" s="393" t="s">
        <v>152</v>
      </c>
      <c r="I5" s="393"/>
      <c r="J5" s="402">
        <f>D19+P19+J19+V19</f>
        <v>33900</v>
      </c>
      <c r="K5" s="402"/>
      <c r="L5" s="387">
        <f>F19+L19+R19+X19</f>
        <v>1200</v>
      </c>
      <c r="M5" s="387"/>
      <c r="N5" s="128"/>
      <c r="O5" s="313" t="s">
        <v>153</v>
      </c>
      <c r="P5" s="402">
        <f>E19+K19+Q19+W19</f>
        <v>0</v>
      </c>
      <c r="Q5" s="402"/>
      <c r="R5" s="387">
        <f>G19+M19+S19+Y19</f>
        <v>0</v>
      </c>
      <c r="S5" s="387"/>
      <c r="T5" s="128"/>
      <c r="U5" s="393" t="s">
        <v>177</v>
      </c>
      <c r="V5" s="393"/>
      <c r="W5" s="394">
        <f>P5+P20+R5+R20</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494" t="s">
        <v>839</v>
      </c>
      <c r="AA6" s="495"/>
      <c r="AB6" s="495"/>
      <c r="AC6" s="495"/>
      <c r="AD6" s="495"/>
      <c r="AE6" s="496"/>
      <c r="AF6" s="150"/>
    </row>
    <row r="7" spans="2:32" s="127"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97"/>
      <c r="AA7" s="498"/>
      <c r="AB7" s="498"/>
      <c r="AC7" s="498"/>
      <c r="AD7" s="498"/>
      <c r="AE7" s="499"/>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500"/>
      <c r="AA8" s="501"/>
      <c r="AB8" s="501"/>
      <c r="AC8" s="501"/>
      <c r="AD8" s="501"/>
      <c r="AE8" s="502"/>
      <c r="AF8" s="170"/>
    </row>
    <row r="9" spans="2:32" s="215" customFormat="1" ht="15" customHeight="1">
      <c r="B9" s="314" t="s">
        <v>0</v>
      </c>
      <c r="C9" s="175" t="s">
        <v>916</v>
      </c>
      <c r="D9" s="134">
        <v>2650</v>
      </c>
      <c r="E9" s="135"/>
      <c r="F9" s="137">
        <v>100</v>
      </c>
      <c r="G9" s="136"/>
      <c r="H9" s="314" t="s">
        <v>0</v>
      </c>
      <c r="I9" s="133" t="s">
        <v>1156</v>
      </c>
      <c r="J9" s="134">
        <v>350</v>
      </c>
      <c r="K9" s="135">
        <v>0</v>
      </c>
      <c r="L9" s="134">
        <v>50</v>
      </c>
      <c r="M9" s="135"/>
      <c r="N9" s="314" t="s">
        <v>0</v>
      </c>
      <c r="O9" s="133" t="s">
        <v>924</v>
      </c>
      <c r="P9" s="134">
        <v>1150</v>
      </c>
      <c r="Q9" s="135">
        <v>0</v>
      </c>
      <c r="R9" s="137"/>
      <c r="S9" s="134"/>
      <c r="T9" s="314" t="s">
        <v>0</v>
      </c>
      <c r="U9" s="133" t="s">
        <v>919</v>
      </c>
      <c r="V9" s="134">
        <v>600</v>
      </c>
      <c r="W9" s="135">
        <v>0</v>
      </c>
      <c r="X9" s="137"/>
      <c r="Y9" s="135"/>
      <c r="Z9" s="500"/>
      <c r="AA9" s="501"/>
      <c r="AB9" s="501"/>
      <c r="AC9" s="501"/>
      <c r="AD9" s="501"/>
      <c r="AE9" s="502"/>
      <c r="AF9" s="176"/>
    </row>
    <row r="10" spans="2:32" s="215" customFormat="1" ht="15" customHeight="1">
      <c r="B10" s="139" t="s">
        <v>161</v>
      </c>
      <c r="C10" s="177" t="s">
        <v>1131</v>
      </c>
      <c r="D10" s="141"/>
      <c r="E10" s="142">
        <v>0</v>
      </c>
      <c r="F10" s="144"/>
      <c r="G10" s="143"/>
      <c r="H10" s="139" t="s">
        <v>161</v>
      </c>
      <c r="I10" s="140" t="s">
        <v>920</v>
      </c>
      <c r="J10" s="141">
        <v>2950</v>
      </c>
      <c r="K10" s="142">
        <v>0</v>
      </c>
      <c r="L10" s="141">
        <v>200</v>
      </c>
      <c r="M10" s="142"/>
      <c r="N10" s="139" t="s">
        <v>161</v>
      </c>
      <c r="O10" s="140" t="s">
        <v>1157</v>
      </c>
      <c r="P10" s="141"/>
      <c r="Q10" s="142">
        <v>0</v>
      </c>
      <c r="R10" s="144"/>
      <c r="S10" s="141"/>
      <c r="T10" s="139" t="s">
        <v>161</v>
      </c>
      <c r="U10" s="145" t="s">
        <v>920</v>
      </c>
      <c r="V10" s="141">
        <v>3100</v>
      </c>
      <c r="W10" s="142">
        <v>0</v>
      </c>
      <c r="X10" s="144"/>
      <c r="Y10" s="142"/>
      <c r="Z10" s="500"/>
      <c r="AA10" s="501"/>
      <c r="AB10" s="501"/>
      <c r="AC10" s="501"/>
      <c r="AD10" s="501"/>
      <c r="AE10" s="502"/>
      <c r="AF10" s="176"/>
    </row>
    <row r="11" spans="2:32" s="215" customFormat="1" ht="15" customHeight="1">
      <c r="B11" s="139" t="s">
        <v>162</v>
      </c>
      <c r="C11" s="140" t="s">
        <v>1208</v>
      </c>
      <c r="D11" s="141" t="s">
        <v>1209</v>
      </c>
      <c r="E11" s="142">
        <v>0</v>
      </c>
      <c r="F11" s="144"/>
      <c r="G11" s="143"/>
      <c r="H11" s="139" t="s">
        <v>162</v>
      </c>
      <c r="I11" s="140" t="s">
        <v>1158</v>
      </c>
      <c r="J11" s="141">
        <v>4700</v>
      </c>
      <c r="K11" s="142">
        <v>0</v>
      </c>
      <c r="L11" s="141">
        <v>350</v>
      </c>
      <c r="M11" s="142"/>
      <c r="N11" s="139" t="s">
        <v>162</v>
      </c>
      <c r="O11" s="140" t="s">
        <v>1132</v>
      </c>
      <c r="P11" s="141">
        <v>750</v>
      </c>
      <c r="Q11" s="142">
        <v>0</v>
      </c>
      <c r="R11" s="144"/>
      <c r="S11" s="141"/>
      <c r="T11" s="139" t="s">
        <v>162</v>
      </c>
      <c r="U11" s="140" t="s">
        <v>1066</v>
      </c>
      <c r="V11" s="141" t="s">
        <v>1037</v>
      </c>
      <c r="W11" s="142">
        <v>0</v>
      </c>
      <c r="X11" s="144"/>
      <c r="Y11" s="142"/>
      <c r="Z11" s="500"/>
      <c r="AA11" s="501"/>
      <c r="AB11" s="501"/>
      <c r="AC11" s="501"/>
      <c r="AD11" s="501"/>
      <c r="AE11" s="502"/>
      <c r="AF11" s="176"/>
    </row>
    <row r="12" spans="2:32" s="215" customFormat="1" ht="15" customHeight="1">
      <c r="B12" s="139" t="s">
        <v>163</v>
      </c>
      <c r="C12" s="140" t="s">
        <v>1210</v>
      </c>
      <c r="D12" s="141">
        <v>1100</v>
      </c>
      <c r="E12" s="142">
        <v>0</v>
      </c>
      <c r="F12" s="144">
        <v>100</v>
      </c>
      <c r="G12" s="143"/>
      <c r="H12" s="139" t="s">
        <v>163</v>
      </c>
      <c r="I12" s="145" t="s">
        <v>916</v>
      </c>
      <c r="J12" s="141">
        <v>1800</v>
      </c>
      <c r="K12" s="142">
        <v>0</v>
      </c>
      <c r="L12" s="141">
        <v>100</v>
      </c>
      <c r="M12" s="142"/>
      <c r="N12" s="139" t="s">
        <v>163</v>
      </c>
      <c r="O12" s="140" t="s">
        <v>1118</v>
      </c>
      <c r="P12" s="141">
        <v>1000</v>
      </c>
      <c r="Q12" s="142">
        <v>0</v>
      </c>
      <c r="R12" s="144"/>
      <c r="S12" s="141"/>
      <c r="T12" s="139" t="s">
        <v>163</v>
      </c>
      <c r="U12" s="140"/>
      <c r="V12" s="141"/>
      <c r="W12" s="142"/>
      <c r="X12" s="144"/>
      <c r="Y12" s="142"/>
      <c r="Z12" s="500"/>
      <c r="AA12" s="501"/>
      <c r="AB12" s="501"/>
      <c r="AC12" s="501"/>
      <c r="AD12" s="501"/>
      <c r="AE12" s="502"/>
      <c r="AF12" s="176"/>
    </row>
    <row r="13" spans="2:32" s="215" customFormat="1" ht="15" customHeight="1">
      <c r="B13" s="139" t="s">
        <v>164</v>
      </c>
      <c r="C13" s="140" t="s">
        <v>917</v>
      </c>
      <c r="D13" s="141">
        <v>2000</v>
      </c>
      <c r="E13" s="146">
        <v>0</v>
      </c>
      <c r="F13" s="144"/>
      <c r="G13" s="143"/>
      <c r="H13" s="139" t="s">
        <v>164</v>
      </c>
      <c r="I13" s="140"/>
      <c r="J13" s="141"/>
      <c r="K13" s="146"/>
      <c r="L13" s="147"/>
      <c r="M13" s="146"/>
      <c r="N13" s="139" t="s">
        <v>164</v>
      </c>
      <c r="O13" s="140" t="s">
        <v>1350</v>
      </c>
      <c r="P13" s="141">
        <v>250</v>
      </c>
      <c r="Q13" s="146"/>
      <c r="R13" s="144"/>
      <c r="S13" s="147"/>
      <c r="T13" s="139" t="s">
        <v>164</v>
      </c>
      <c r="U13" s="140" t="s">
        <v>922</v>
      </c>
      <c r="V13" s="141">
        <v>4000</v>
      </c>
      <c r="W13" s="146">
        <v>0</v>
      </c>
      <c r="X13" s="144"/>
      <c r="Y13" s="146"/>
      <c r="Z13" s="497"/>
      <c r="AA13" s="498"/>
      <c r="AB13" s="498"/>
      <c r="AC13" s="498"/>
      <c r="AD13" s="498"/>
      <c r="AE13" s="499"/>
      <c r="AF13" s="176"/>
    </row>
    <row r="14" spans="2:32" s="215" customFormat="1" ht="15" customHeight="1">
      <c r="B14" s="139" t="s">
        <v>167</v>
      </c>
      <c r="C14" s="140" t="s">
        <v>918</v>
      </c>
      <c r="D14" s="141">
        <v>250</v>
      </c>
      <c r="E14" s="142">
        <v>0</v>
      </c>
      <c r="F14" s="144"/>
      <c r="G14" s="143"/>
      <c r="H14" s="139" t="s">
        <v>167</v>
      </c>
      <c r="I14" s="140" t="s">
        <v>1261</v>
      </c>
      <c r="J14" s="141">
        <v>3100</v>
      </c>
      <c r="K14" s="142">
        <v>0</v>
      </c>
      <c r="L14" s="144">
        <v>200</v>
      </c>
      <c r="M14" s="142"/>
      <c r="N14" s="139" t="s">
        <v>167</v>
      </c>
      <c r="O14" s="140"/>
      <c r="P14" s="141"/>
      <c r="Q14" s="142"/>
      <c r="R14" s="144"/>
      <c r="S14" s="141"/>
      <c r="T14" s="139" t="s">
        <v>167</v>
      </c>
      <c r="U14" s="140" t="s">
        <v>923</v>
      </c>
      <c r="V14" s="141">
        <v>1200</v>
      </c>
      <c r="W14" s="142">
        <v>0</v>
      </c>
      <c r="X14" s="144"/>
      <c r="Y14" s="142"/>
      <c r="Z14" s="500"/>
      <c r="AA14" s="501"/>
      <c r="AB14" s="501"/>
      <c r="AC14" s="501"/>
      <c r="AD14" s="501"/>
      <c r="AE14" s="502"/>
      <c r="AF14" s="176"/>
    </row>
    <row r="15" spans="2:32" s="215" customFormat="1" ht="15" customHeight="1">
      <c r="B15" s="139" t="s">
        <v>168</v>
      </c>
      <c r="C15" s="140" t="s">
        <v>1157</v>
      </c>
      <c r="D15" s="141"/>
      <c r="E15" s="142"/>
      <c r="F15" s="144"/>
      <c r="G15" s="148"/>
      <c r="H15" s="139" t="s">
        <v>168</v>
      </c>
      <c r="I15" s="140"/>
      <c r="J15" s="141"/>
      <c r="K15" s="142"/>
      <c r="L15" s="144"/>
      <c r="M15" s="142"/>
      <c r="N15" s="139" t="s">
        <v>168</v>
      </c>
      <c r="O15" s="140"/>
      <c r="P15" s="141"/>
      <c r="Q15" s="142"/>
      <c r="R15" s="144"/>
      <c r="S15" s="141"/>
      <c r="T15" s="139" t="s">
        <v>168</v>
      </c>
      <c r="U15" s="140" t="s">
        <v>917</v>
      </c>
      <c r="V15" s="141">
        <v>1800</v>
      </c>
      <c r="W15" s="142">
        <v>0</v>
      </c>
      <c r="X15" s="144">
        <v>50</v>
      </c>
      <c r="Y15" s="142"/>
      <c r="Z15" s="500"/>
      <c r="AA15" s="501"/>
      <c r="AB15" s="501"/>
      <c r="AC15" s="501"/>
      <c r="AD15" s="501"/>
      <c r="AE15" s="502"/>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921</v>
      </c>
      <c r="V16" s="181">
        <v>1150</v>
      </c>
      <c r="W16" s="182">
        <v>0</v>
      </c>
      <c r="X16" s="183">
        <v>50</v>
      </c>
      <c r="Y16" s="182"/>
      <c r="Z16" s="500"/>
      <c r="AA16" s="501"/>
      <c r="AB16" s="501"/>
      <c r="AC16" s="501"/>
      <c r="AD16" s="501"/>
      <c r="AE16" s="502"/>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925</v>
      </c>
      <c r="Y17" s="182"/>
      <c r="Z17" s="500"/>
      <c r="AA17" s="501"/>
      <c r="AB17" s="501"/>
      <c r="AC17" s="501"/>
      <c r="AD17" s="501"/>
      <c r="AE17" s="502"/>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0"/>
      <c r="AA18" s="501"/>
      <c r="AB18" s="501"/>
      <c r="AC18" s="501"/>
      <c r="AD18" s="501"/>
      <c r="AE18" s="502"/>
      <c r="AF18" s="176"/>
    </row>
    <row r="19" spans="1:32" s="215" customFormat="1" ht="13.5" customHeight="1">
      <c r="A19" s="128"/>
      <c r="B19" s="157"/>
      <c r="C19" s="158" t="s">
        <v>165</v>
      </c>
      <c r="D19" s="159">
        <f>SUM(D9:D18)</f>
        <v>6000</v>
      </c>
      <c r="E19" s="159">
        <f>SUM(E9:E18)</f>
        <v>0</v>
      </c>
      <c r="F19" s="159">
        <f>SUM(F9:F18)</f>
        <v>200</v>
      </c>
      <c r="G19" s="186">
        <f>SUM(G9:G18)</f>
        <v>0</v>
      </c>
      <c r="H19" s="157"/>
      <c r="I19" s="158" t="s">
        <v>165</v>
      </c>
      <c r="J19" s="159">
        <f>SUM(J9:J18)</f>
        <v>12900</v>
      </c>
      <c r="K19" s="159">
        <f>SUM(K9:K18)</f>
        <v>0</v>
      </c>
      <c r="L19" s="159">
        <f>SUM(L9:L18)</f>
        <v>900</v>
      </c>
      <c r="M19" s="159">
        <f>SUM(M9:M18)</f>
        <v>0</v>
      </c>
      <c r="N19" s="157"/>
      <c r="O19" s="158" t="s">
        <v>165</v>
      </c>
      <c r="P19" s="159">
        <f>SUM(P9:P18)</f>
        <v>3150</v>
      </c>
      <c r="Q19" s="159">
        <f>SUM(Q9:Q18)</f>
        <v>0</v>
      </c>
      <c r="R19" s="159">
        <f>SUM(R9:R18)</f>
        <v>0</v>
      </c>
      <c r="S19" s="159">
        <f>SUM(S9:S18)</f>
        <v>0</v>
      </c>
      <c r="T19" s="157"/>
      <c r="U19" s="158" t="s">
        <v>165</v>
      </c>
      <c r="V19" s="159">
        <f>SUM(V9:V18)</f>
        <v>11850</v>
      </c>
      <c r="W19" s="159">
        <f>SUM(W9:W18)</f>
        <v>0</v>
      </c>
      <c r="X19" s="159">
        <f>SUM(X9:X18)</f>
        <v>100</v>
      </c>
      <c r="Y19" s="159">
        <f>SUM(Y9:Y18)</f>
        <v>0</v>
      </c>
      <c r="Z19" s="503"/>
      <c r="AA19" s="504"/>
      <c r="AB19" s="504"/>
      <c r="AC19" s="504"/>
      <c r="AD19" s="504"/>
      <c r="AE19" s="505"/>
      <c r="AF19" s="176"/>
    </row>
    <row r="20" spans="2:31" ht="18" customHeight="1">
      <c r="B20" s="401" t="s">
        <v>909</v>
      </c>
      <c r="C20" s="401"/>
      <c r="D20" s="401"/>
      <c r="E20" s="313"/>
      <c r="F20" s="313"/>
      <c r="G20" s="313"/>
      <c r="H20" s="393" t="s">
        <v>152</v>
      </c>
      <c r="I20" s="393"/>
      <c r="J20" s="402">
        <f>D49+J49+P49+V49</f>
        <v>51500</v>
      </c>
      <c r="K20" s="402"/>
      <c r="L20" s="387">
        <f>F49+L49+R49+X49</f>
        <v>3400</v>
      </c>
      <c r="M20" s="387"/>
      <c r="N20" s="128"/>
      <c r="O20" s="313" t="s">
        <v>153</v>
      </c>
      <c r="P20" s="402">
        <f>E49+K49+Q49+W49</f>
        <v>0</v>
      </c>
      <c r="Q20" s="402"/>
      <c r="R20" s="387">
        <f>G49+M49+S49+Y49</f>
        <v>0</v>
      </c>
      <c r="S20" s="387"/>
      <c r="T20" s="128"/>
      <c r="U20" s="393"/>
      <c r="V20" s="393"/>
      <c r="W20" s="304"/>
      <c r="X20" s="304"/>
      <c r="Y20" s="304"/>
      <c r="Z20" s="128"/>
      <c r="AA20" s="128"/>
      <c r="AB20" s="236"/>
      <c r="AC20" s="236"/>
      <c r="AD20" s="236"/>
      <c r="AE20" s="236"/>
    </row>
    <row r="21" spans="2:32"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494" t="s">
        <v>839</v>
      </c>
      <c r="AA21" s="495"/>
      <c r="AB21" s="495"/>
      <c r="AC21" s="495"/>
      <c r="AD21" s="495"/>
      <c r="AE21" s="496"/>
      <c r="AF21" s="176"/>
    </row>
    <row r="22" spans="2:32" s="127" customFormat="1" ht="15" customHeight="1">
      <c r="B22" s="403"/>
      <c r="C22" s="405" t="s">
        <v>910</v>
      </c>
      <c r="D22" s="405" t="s">
        <v>911</v>
      </c>
      <c r="E22" s="407"/>
      <c r="F22" s="405" t="s">
        <v>912</v>
      </c>
      <c r="G22" s="408"/>
      <c r="H22" s="403"/>
      <c r="I22" s="405" t="s">
        <v>910</v>
      </c>
      <c r="J22" s="405" t="s">
        <v>911</v>
      </c>
      <c r="K22" s="407"/>
      <c r="L22" s="405" t="s">
        <v>912</v>
      </c>
      <c r="M22" s="408"/>
      <c r="N22" s="403"/>
      <c r="O22" s="405" t="s">
        <v>910</v>
      </c>
      <c r="P22" s="405" t="s">
        <v>911</v>
      </c>
      <c r="Q22" s="407"/>
      <c r="R22" s="405" t="s">
        <v>912</v>
      </c>
      <c r="S22" s="408"/>
      <c r="T22" s="403"/>
      <c r="U22" s="405" t="s">
        <v>910</v>
      </c>
      <c r="V22" s="405" t="s">
        <v>911</v>
      </c>
      <c r="W22" s="407"/>
      <c r="X22" s="405" t="s">
        <v>912</v>
      </c>
      <c r="Y22" s="408"/>
      <c r="Z22" s="506"/>
      <c r="AA22" s="507"/>
      <c r="AB22" s="507"/>
      <c r="AC22" s="507"/>
      <c r="AD22" s="507"/>
      <c r="AE22" s="508"/>
      <c r="AF22" s="170"/>
    </row>
    <row r="23" spans="1:32" s="127" customFormat="1" ht="13.5" customHeight="1">
      <c r="A23" s="128"/>
      <c r="B23" s="404"/>
      <c r="C23" s="406"/>
      <c r="D23" s="129" t="s">
        <v>152</v>
      </c>
      <c r="E23" s="130" t="s">
        <v>205</v>
      </c>
      <c r="F23" s="129" t="s">
        <v>152</v>
      </c>
      <c r="G23" s="130" t="s">
        <v>205</v>
      </c>
      <c r="H23" s="404"/>
      <c r="I23" s="406"/>
      <c r="J23" s="129" t="s">
        <v>152</v>
      </c>
      <c r="K23" s="130" t="s">
        <v>205</v>
      </c>
      <c r="L23" s="129" t="s">
        <v>152</v>
      </c>
      <c r="M23" s="130" t="s">
        <v>205</v>
      </c>
      <c r="N23" s="404"/>
      <c r="O23" s="406"/>
      <c r="P23" s="129" t="s">
        <v>152</v>
      </c>
      <c r="Q23" s="130" t="s">
        <v>205</v>
      </c>
      <c r="R23" s="129" t="s">
        <v>152</v>
      </c>
      <c r="S23" s="130" t="s">
        <v>205</v>
      </c>
      <c r="T23" s="404"/>
      <c r="U23" s="406"/>
      <c r="V23" s="129" t="s">
        <v>152</v>
      </c>
      <c r="W23" s="130" t="s">
        <v>205</v>
      </c>
      <c r="X23" s="129" t="s">
        <v>152</v>
      </c>
      <c r="Y23" s="130" t="s">
        <v>205</v>
      </c>
      <c r="Z23" s="509"/>
      <c r="AA23" s="510"/>
      <c r="AB23" s="510"/>
      <c r="AC23" s="510"/>
      <c r="AD23" s="510"/>
      <c r="AE23" s="511"/>
      <c r="AF23" s="170"/>
    </row>
    <row r="24" spans="2:32" s="138" customFormat="1" ht="15" customHeight="1">
      <c r="B24" s="314" t="s">
        <v>0</v>
      </c>
      <c r="C24" s="133" t="s">
        <v>1267</v>
      </c>
      <c r="D24" s="134"/>
      <c r="E24" s="135">
        <v>0</v>
      </c>
      <c r="F24" s="134" t="s">
        <v>925</v>
      </c>
      <c r="G24" s="192"/>
      <c r="H24" s="314" t="s">
        <v>0</v>
      </c>
      <c r="I24" s="133" t="s">
        <v>926</v>
      </c>
      <c r="J24" s="134">
        <v>2800</v>
      </c>
      <c r="K24" s="135">
        <v>0</v>
      </c>
      <c r="L24" s="134">
        <v>200</v>
      </c>
      <c r="M24" s="192"/>
      <c r="N24" s="314" t="s">
        <v>0</v>
      </c>
      <c r="O24" s="133" t="s">
        <v>926</v>
      </c>
      <c r="P24" s="134">
        <v>650</v>
      </c>
      <c r="Q24" s="135">
        <v>0</v>
      </c>
      <c r="R24" s="134"/>
      <c r="S24" s="193"/>
      <c r="T24" s="314" t="s">
        <v>0</v>
      </c>
      <c r="U24" s="133" t="s">
        <v>926</v>
      </c>
      <c r="V24" s="134">
        <v>1450</v>
      </c>
      <c r="W24" s="135">
        <v>0</v>
      </c>
      <c r="X24" s="134">
        <v>50</v>
      </c>
      <c r="Y24" s="192"/>
      <c r="Z24" s="509"/>
      <c r="AA24" s="510"/>
      <c r="AB24" s="510"/>
      <c r="AC24" s="510"/>
      <c r="AD24" s="510"/>
      <c r="AE24" s="511"/>
      <c r="AF24" s="150"/>
    </row>
    <row r="25" spans="2:32" s="138" customFormat="1" ht="15" customHeight="1">
      <c r="B25" s="139" t="s">
        <v>161</v>
      </c>
      <c r="C25" s="140" t="s">
        <v>927</v>
      </c>
      <c r="D25" s="141">
        <v>1250</v>
      </c>
      <c r="E25" s="142">
        <v>0</v>
      </c>
      <c r="F25" s="141">
        <v>100</v>
      </c>
      <c r="G25" s="194"/>
      <c r="H25" s="139" t="s">
        <v>161</v>
      </c>
      <c r="I25" s="140" t="s">
        <v>936</v>
      </c>
      <c r="J25" s="141">
        <v>2550</v>
      </c>
      <c r="K25" s="142">
        <v>0</v>
      </c>
      <c r="L25" s="141">
        <v>400</v>
      </c>
      <c r="M25" s="194"/>
      <c r="N25" s="139" t="s">
        <v>161</v>
      </c>
      <c r="O25" s="140" t="s">
        <v>945</v>
      </c>
      <c r="P25" s="141">
        <v>950</v>
      </c>
      <c r="Q25" s="142">
        <v>0</v>
      </c>
      <c r="R25" s="141"/>
      <c r="S25" s="195"/>
      <c r="T25" s="139" t="s">
        <v>161</v>
      </c>
      <c r="U25" s="140" t="s">
        <v>938</v>
      </c>
      <c r="V25" s="141">
        <v>2900</v>
      </c>
      <c r="W25" s="142">
        <v>0</v>
      </c>
      <c r="X25" s="141" t="s">
        <v>925</v>
      </c>
      <c r="Y25" s="194"/>
      <c r="Z25" s="509"/>
      <c r="AA25" s="510"/>
      <c r="AB25" s="510"/>
      <c r="AC25" s="510"/>
      <c r="AD25" s="510"/>
      <c r="AE25" s="511"/>
      <c r="AF25" s="150"/>
    </row>
    <row r="26" spans="2:32" s="138" customFormat="1" ht="15" customHeight="1">
      <c r="B26" s="139" t="s">
        <v>162</v>
      </c>
      <c r="C26" s="140" t="s">
        <v>928</v>
      </c>
      <c r="D26" s="141">
        <v>550</v>
      </c>
      <c r="E26" s="142">
        <v>0</v>
      </c>
      <c r="F26" s="141">
        <v>100</v>
      </c>
      <c r="G26" s="194"/>
      <c r="H26" s="139" t="s">
        <v>162</v>
      </c>
      <c r="I26" s="140" t="s">
        <v>1324</v>
      </c>
      <c r="J26" s="141">
        <v>1400</v>
      </c>
      <c r="K26" s="142">
        <v>0</v>
      </c>
      <c r="L26" s="141">
        <v>400</v>
      </c>
      <c r="M26" s="194"/>
      <c r="N26" s="139" t="s">
        <v>162</v>
      </c>
      <c r="O26" s="140" t="s">
        <v>946</v>
      </c>
      <c r="P26" s="141">
        <v>1000</v>
      </c>
      <c r="Q26" s="142">
        <v>0</v>
      </c>
      <c r="R26" s="141"/>
      <c r="S26" s="195"/>
      <c r="T26" s="139" t="s">
        <v>162</v>
      </c>
      <c r="U26" s="140"/>
      <c r="V26" s="141"/>
      <c r="W26" s="142"/>
      <c r="X26" s="141"/>
      <c r="Y26" s="194"/>
      <c r="Z26" s="509"/>
      <c r="AA26" s="510"/>
      <c r="AB26" s="510"/>
      <c r="AC26" s="510"/>
      <c r="AD26" s="510"/>
      <c r="AE26" s="511"/>
      <c r="AF26" s="150"/>
    </row>
    <row r="27" spans="2:32" s="138" customFormat="1" ht="15" customHeight="1">
      <c r="B27" s="139" t="s">
        <v>163</v>
      </c>
      <c r="C27" s="140" t="s">
        <v>929</v>
      </c>
      <c r="D27" s="141">
        <v>1750</v>
      </c>
      <c r="E27" s="142">
        <v>0</v>
      </c>
      <c r="F27" s="141">
        <v>200</v>
      </c>
      <c r="G27" s="194"/>
      <c r="H27" s="139" t="s">
        <v>163</v>
      </c>
      <c r="I27" s="140" t="s">
        <v>937</v>
      </c>
      <c r="J27" s="141">
        <v>1950</v>
      </c>
      <c r="K27" s="142">
        <v>0</v>
      </c>
      <c r="L27" s="141">
        <v>900</v>
      </c>
      <c r="M27" s="194"/>
      <c r="N27" s="139" t="s">
        <v>163</v>
      </c>
      <c r="O27" s="140" t="s">
        <v>1120</v>
      </c>
      <c r="P27" s="141">
        <v>1700</v>
      </c>
      <c r="Q27" s="142">
        <v>0</v>
      </c>
      <c r="R27" s="141"/>
      <c r="S27" s="195"/>
      <c r="T27" s="139" t="s">
        <v>163</v>
      </c>
      <c r="U27" s="140" t="s">
        <v>939</v>
      </c>
      <c r="V27" s="141">
        <v>3250</v>
      </c>
      <c r="W27" s="142">
        <v>0</v>
      </c>
      <c r="X27" s="141" t="s">
        <v>925</v>
      </c>
      <c r="Y27" s="194"/>
      <c r="Z27" s="509"/>
      <c r="AA27" s="510"/>
      <c r="AB27" s="510"/>
      <c r="AC27" s="510"/>
      <c r="AD27" s="510"/>
      <c r="AE27" s="511"/>
      <c r="AF27" s="150"/>
    </row>
    <row r="28" spans="2:32" s="138" customFormat="1" ht="15" customHeight="1">
      <c r="B28" s="139" t="s">
        <v>164</v>
      </c>
      <c r="C28" s="140" t="s">
        <v>1211</v>
      </c>
      <c r="D28" s="141" t="s">
        <v>1209</v>
      </c>
      <c r="E28" s="146">
        <v>0</v>
      </c>
      <c r="F28" s="147" t="s">
        <v>925</v>
      </c>
      <c r="G28" s="196"/>
      <c r="H28" s="139" t="s">
        <v>164</v>
      </c>
      <c r="I28" s="140"/>
      <c r="J28" s="141"/>
      <c r="K28" s="146"/>
      <c r="L28" s="147"/>
      <c r="M28" s="196"/>
      <c r="N28" s="139" t="s">
        <v>164</v>
      </c>
      <c r="O28" s="140" t="s">
        <v>1121</v>
      </c>
      <c r="P28" s="141"/>
      <c r="Q28" s="146">
        <v>0</v>
      </c>
      <c r="R28" s="147"/>
      <c r="S28" s="197"/>
      <c r="T28" s="139" t="s">
        <v>164</v>
      </c>
      <c r="U28" s="140" t="s">
        <v>1212</v>
      </c>
      <c r="V28" s="141" t="s">
        <v>1209</v>
      </c>
      <c r="W28" s="146">
        <v>0</v>
      </c>
      <c r="X28" s="147" t="s">
        <v>925</v>
      </c>
      <c r="Y28" s="196"/>
      <c r="Z28" s="509"/>
      <c r="AA28" s="510"/>
      <c r="AB28" s="510"/>
      <c r="AC28" s="510"/>
      <c r="AD28" s="510"/>
      <c r="AE28" s="511"/>
      <c r="AF28" s="150"/>
    </row>
    <row r="29" spans="2:32" s="138" customFormat="1" ht="15" customHeight="1">
      <c r="B29" s="139" t="s">
        <v>167</v>
      </c>
      <c r="C29" s="140" t="s">
        <v>930</v>
      </c>
      <c r="D29" s="141">
        <v>450</v>
      </c>
      <c r="E29" s="142">
        <v>0</v>
      </c>
      <c r="F29" s="141" t="s">
        <v>925</v>
      </c>
      <c r="G29" s="194"/>
      <c r="H29" s="139" t="s">
        <v>167</v>
      </c>
      <c r="I29" s="140" t="s">
        <v>1119</v>
      </c>
      <c r="J29" s="141"/>
      <c r="K29" s="142">
        <v>0</v>
      </c>
      <c r="L29" s="141"/>
      <c r="M29" s="194"/>
      <c r="N29" s="139" t="s">
        <v>167</v>
      </c>
      <c r="O29" s="140" t="s">
        <v>1133</v>
      </c>
      <c r="P29" s="141">
        <v>1900</v>
      </c>
      <c r="Q29" s="142">
        <v>0</v>
      </c>
      <c r="R29" s="141"/>
      <c r="S29" s="195"/>
      <c r="T29" s="139" t="s">
        <v>167</v>
      </c>
      <c r="U29" s="140" t="s">
        <v>1213</v>
      </c>
      <c r="V29" s="141">
        <v>2250</v>
      </c>
      <c r="W29" s="142">
        <v>0</v>
      </c>
      <c r="X29" s="141" t="s">
        <v>925</v>
      </c>
      <c r="Y29" s="194"/>
      <c r="Z29" s="509"/>
      <c r="AA29" s="510"/>
      <c r="AB29" s="510"/>
      <c r="AC29" s="510"/>
      <c r="AD29" s="510"/>
      <c r="AE29" s="511"/>
      <c r="AF29" s="150"/>
    </row>
    <row r="30" spans="2:32" s="138" customFormat="1" ht="15" customHeight="1">
      <c r="B30" s="139" t="s">
        <v>168</v>
      </c>
      <c r="C30" s="140" t="s">
        <v>931</v>
      </c>
      <c r="D30" s="141">
        <v>250</v>
      </c>
      <c r="E30" s="142">
        <v>0</v>
      </c>
      <c r="F30" s="141" t="s">
        <v>925</v>
      </c>
      <c r="G30" s="194"/>
      <c r="H30" s="139" t="s">
        <v>168</v>
      </c>
      <c r="I30" s="140" t="s">
        <v>1287</v>
      </c>
      <c r="J30" s="141">
        <v>3500</v>
      </c>
      <c r="K30" s="142">
        <v>0</v>
      </c>
      <c r="L30" s="141">
        <v>350</v>
      </c>
      <c r="M30" s="194"/>
      <c r="N30" s="139" t="s">
        <v>168</v>
      </c>
      <c r="O30" s="140" t="s">
        <v>1134</v>
      </c>
      <c r="P30" s="141">
        <v>450</v>
      </c>
      <c r="Q30" s="142">
        <v>0</v>
      </c>
      <c r="R30" s="141"/>
      <c r="S30" s="195"/>
      <c r="T30" s="139" t="s">
        <v>168</v>
      </c>
      <c r="U30" s="140" t="s">
        <v>940</v>
      </c>
      <c r="V30" s="141">
        <v>2200</v>
      </c>
      <c r="W30" s="142">
        <v>0</v>
      </c>
      <c r="X30" s="141">
        <v>100</v>
      </c>
      <c r="Y30" s="194"/>
      <c r="Z30" s="509"/>
      <c r="AA30" s="510"/>
      <c r="AB30" s="510"/>
      <c r="AC30" s="510"/>
      <c r="AD30" s="510"/>
      <c r="AE30" s="511"/>
      <c r="AF30" s="150"/>
    </row>
    <row r="31" spans="2:32" s="138" customFormat="1" ht="15" customHeight="1">
      <c r="B31" s="139" t="s">
        <v>169</v>
      </c>
      <c r="C31" s="140" t="s">
        <v>932</v>
      </c>
      <c r="D31" s="141">
        <v>2300</v>
      </c>
      <c r="E31" s="142">
        <v>0</v>
      </c>
      <c r="F31" s="141" t="s">
        <v>925</v>
      </c>
      <c r="G31" s="194"/>
      <c r="H31" s="139" t="s">
        <v>169</v>
      </c>
      <c r="I31" s="140" t="s">
        <v>933</v>
      </c>
      <c r="J31" s="141">
        <v>1400</v>
      </c>
      <c r="K31" s="142">
        <v>0</v>
      </c>
      <c r="L31" s="141">
        <v>200</v>
      </c>
      <c r="M31" s="194"/>
      <c r="N31" s="139" t="s">
        <v>169</v>
      </c>
      <c r="O31" s="140" t="s">
        <v>935</v>
      </c>
      <c r="P31" s="141">
        <v>150</v>
      </c>
      <c r="Q31" s="142">
        <v>0</v>
      </c>
      <c r="R31" s="141"/>
      <c r="S31" s="195"/>
      <c r="T31" s="139" t="s">
        <v>169</v>
      </c>
      <c r="U31" s="140" t="s">
        <v>941</v>
      </c>
      <c r="V31" s="141">
        <v>1050</v>
      </c>
      <c r="W31" s="142">
        <v>0</v>
      </c>
      <c r="X31" s="141" t="s">
        <v>925</v>
      </c>
      <c r="Y31" s="194"/>
      <c r="Z31" s="509"/>
      <c r="AA31" s="510"/>
      <c r="AB31" s="510"/>
      <c r="AC31" s="510"/>
      <c r="AD31" s="510"/>
      <c r="AE31" s="511"/>
      <c r="AF31" s="150"/>
    </row>
    <row r="32" spans="2:32" s="138" customFormat="1" ht="15" customHeight="1">
      <c r="B32" s="139" t="s">
        <v>176</v>
      </c>
      <c r="C32" s="140" t="s">
        <v>933</v>
      </c>
      <c r="D32" s="141">
        <v>1500</v>
      </c>
      <c r="E32" s="142">
        <v>0</v>
      </c>
      <c r="F32" s="141" t="s">
        <v>925</v>
      </c>
      <c r="G32" s="194"/>
      <c r="H32" s="139" t="s">
        <v>176</v>
      </c>
      <c r="I32" s="140" t="s">
        <v>934</v>
      </c>
      <c r="J32" s="141">
        <v>1350</v>
      </c>
      <c r="K32" s="142">
        <v>0</v>
      </c>
      <c r="L32" s="144">
        <v>100</v>
      </c>
      <c r="M32" s="194"/>
      <c r="N32" s="139" t="s">
        <v>176</v>
      </c>
      <c r="O32" s="140" t="s">
        <v>947</v>
      </c>
      <c r="P32" s="141">
        <v>150</v>
      </c>
      <c r="Q32" s="142">
        <v>0</v>
      </c>
      <c r="R32" s="144"/>
      <c r="S32" s="195"/>
      <c r="T32" s="139" t="s">
        <v>176</v>
      </c>
      <c r="U32" s="140"/>
      <c r="V32" s="141"/>
      <c r="W32" s="142"/>
      <c r="X32" s="141"/>
      <c r="Y32" s="194"/>
      <c r="Z32" s="509"/>
      <c r="AA32" s="510"/>
      <c r="AB32" s="510"/>
      <c r="AC32" s="510"/>
      <c r="AD32" s="510"/>
      <c r="AE32" s="511"/>
      <c r="AF32" s="150"/>
    </row>
    <row r="33" spans="2:32" s="138" customFormat="1" ht="15" customHeight="1">
      <c r="B33" s="139" t="s">
        <v>178</v>
      </c>
      <c r="C33" s="140" t="s">
        <v>934</v>
      </c>
      <c r="D33" s="141">
        <v>950</v>
      </c>
      <c r="E33" s="142">
        <v>0</v>
      </c>
      <c r="F33" s="141" t="s">
        <v>925</v>
      </c>
      <c r="G33" s="194"/>
      <c r="H33" s="139" t="s">
        <v>178</v>
      </c>
      <c r="I33" s="140" t="s">
        <v>935</v>
      </c>
      <c r="J33" s="141">
        <v>1550</v>
      </c>
      <c r="K33" s="142">
        <v>0</v>
      </c>
      <c r="L33" s="144">
        <v>150</v>
      </c>
      <c r="M33" s="194"/>
      <c r="N33" s="139" t="s">
        <v>178</v>
      </c>
      <c r="O33" s="140" t="s">
        <v>948</v>
      </c>
      <c r="P33" s="141">
        <v>150</v>
      </c>
      <c r="Q33" s="142">
        <v>0</v>
      </c>
      <c r="R33" s="144"/>
      <c r="S33" s="195"/>
      <c r="T33" s="139" t="s">
        <v>178</v>
      </c>
      <c r="U33" s="140" t="s">
        <v>942</v>
      </c>
      <c r="V33" s="141">
        <v>1550</v>
      </c>
      <c r="W33" s="142">
        <v>0</v>
      </c>
      <c r="X33" s="141">
        <v>100</v>
      </c>
      <c r="Y33" s="194"/>
      <c r="Z33" s="509"/>
      <c r="AA33" s="510"/>
      <c r="AB33" s="510"/>
      <c r="AC33" s="510"/>
      <c r="AD33" s="510"/>
      <c r="AE33" s="511"/>
      <c r="AF33" s="150"/>
    </row>
    <row r="34" spans="1:32" s="138" customFormat="1" ht="13.5" customHeight="1">
      <c r="A34" s="236"/>
      <c r="B34" s="139" t="s">
        <v>180</v>
      </c>
      <c r="C34" s="140" t="s">
        <v>935</v>
      </c>
      <c r="D34" s="141">
        <v>700</v>
      </c>
      <c r="E34" s="142">
        <v>0</v>
      </c>
      <c r="F34" s="141" t="s">
        <v>925</v>
      </c>
      <c r="G34" s="194"/>
      <c r="H34" s="139" t="s">
        <v>180</v>
      </c>
      <c r="I34" s="140"/>
      <c r="J34" s="141"/>
      <c r="K34" s="142"/>
      <c r="L34" s="144"/>
      <c r="M34" s="194"/>
      <c r="N34" s="139" t="s">
        <v>180</v>
      </c>
      <c r="O34" s="140" t="s">
        <v>949</v>
      </c>
      <c r="P34" s="141">
        <v>450</v>
      </c>
      <c r="Q34" s="142">
        <v>0</v>
      </c>
      <c r="R34" s="144"/>
      <c r="S34" s="195"/>
      <c r="T34" s="139" t="s">
        <v>180</v>
      </c>
      <c r="U34" s="140" t="s">
        <v>934</v>
      </c>
      <c r="V34" s="141">
        <v>850</v>
      </c>
      <c r="W34" s="142">
        <v>0</v>
      </c>
      <c r="X34" s="144">
        <v>50</v>
      </c>
      <c r="Y34" s="194"/>
      <c r="Z34" s="509"/>
      <c r="AA34" s="510"/>
      <c r="AB34" s="510"/>
      <c r="AC34" s="510"/>
      <c r="AD34" s="510"/>
      <c r="AE34" s="511"/>
      <c r="AF34" s="150"/>
    </row>
    <row r="35" spans="2:31" ht="13.5" customHeight="1">
      <c r="B35" s="139" t="s">
        <v>181</v>
      </c>
      <c r="C35" s="140"/>
      <c r="D35" s="141"/>
      <c r="E35" s="142"/>
      <c r="F35" s="141"/>
      <c r="G35" s="194"/>
      <c r="H35" s="139" t="s">
        <v>181</v>
      </c>
      <c r="I35" s="140"/>
      <c r="J35" s="141"/>
      <c r="K35" s="142"/>
      <c r="L35" s="144"/>
      <c r="M35" s="194"/>
      <c r="N35" s="139" t="s">
        <v>181</v>
      </c>
      <c r="O35" s="140"/>
      <c r="P35" s="141" t="s">
        <v>925</v>
      </c>
      <c r="Q35" s="142"/>
      <c r="R35" s="144"/>
      <c r="S35" s="195"/>
      <c r="T35" s="139" t="s">
        <v>181</v>
      </c>
      <c r="U35" s="140" t="s">
        <v>943</v>
      </c>
      <c r="V35" s="141">
        <v>1000</v>
      </c>
      <c r="W35" s="142">
        <v>0</v>
      </c>
      <c r="X35" s="144" t="s">
        <v>925</v>
      </c>
      <c r="Y35" s="194"/>
      <c r="Z35" s="509"/>
      <c r="AA35" s="510"/>
      <c r="AB35" s="510"/>
      <c r="AC35" s="510"/>
      <c r="AD35" s="510"/>
      <c r="AE35" s="511"/>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944</v>
      </c>
      <c r="V36" s="141">
        <v>500</v>
      </c>
      <c r="W36" s="142">
        <v>0</v>
      </c>
      <c r="X36" s="144" t="s">
        <v>925</v>
      </c>
      <c r="Y36" s="194"/>
      <c r="Z36" s="509"/>
      <c r="AA36" s="510"/>
      <c r="AB36" s="510"/>
      <c r="AC36" s="510"/>
      <c r="AD36" s="510"/>
      <c r="AE36" s="511"/>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509"/>
      <c r="AA37" s="510"/>
      <c r="AB37" s="510"/>
      <c r="AC37" s="510"/>
      <c r="AD37" s="510"/>
      <c r="AE37" s="511"/>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1219</v>
      </c>
      <c r="V38" s="141">
        <v>750</v>
      </c>
      <c r="W38" s="142"/>
      <c r="X38" s="141"/>
      <c r="Y38" s="194"/>
      <c r="Z38" s="509"/>
      <c r="AA38" s="510"/>
      <c r="AB38" s="510"/>
      <c r="AC38" s="510"/>
      <c r="AD38" s="510"/>
      <c r="AE38" s="511"/>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509"/>
      <c r="AA39" s="510"/>
      <c r="AB39" s="510"/>
      <c r="AC39" s="510"/>
      <c r="AD39" s="510"/>
      <c r="AE39" s="511"/>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509"/>
      <c r="AA40" s="510"/>
      <c r="AB40" s="510"/>
      <c r="AC40" s="510"/>
      <c r="AD40" s="510"/>
      <c r="AE40" s="511"/>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509"/>
      <c r="AA41" s="510"/>
      <c r="AB41" s="510"/>
      <c r="AC41" s="510"/>
      <c r="AD41" s="510"/>
      <c r="AE41" s="511"/>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509"/>
      <c r="AA42" s="510"/>
      <c r="AB42" s="510"/>
      <c r="AC42" s="510"/>
      <c r="AD42" s="510"/>
      <c r="AE42" s="511"/>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509"/>
      <c r="AA43" s="510"/>
      <c r="AB43" s="510"/>
      <c r="AC43" s="510"/>
      <c r="AD43" s="510"/>
      <c r="AE43" s="511"/>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509"/>
      <c r="AA44" s="510"/>
      <c r="AB44" s="510"/>
      <c r="AC44" s="510"/>
      <c r="AD44" s="510"/>
      <c r="AE44" s="511"/>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509"/>
      <c r="AA45" s="510"/>
      <c r="AB45" s="510"/>
      <c r="AC45" s="510"/>
      <c r="AD45" s="510"/>
      <c r="AE45" s="511"/>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509"/>
      <c r="AA46" s="510"/>
      <c r="AB46" s="510"/>
      <c r="AC46" s="510"/>
      <c r="AD46" s="510"/>
      <c r="AE46" s="511"/>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509"/>
      <c r="AA47" s="510"/>
      <c r="AB47" s="510"/>
      <c r="AC47" s="510"/>
      <c r="AD47" s="510"/>
      <c r="AE47" s="511"/>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509"/>
      <c r="AA48" s="510"/>
      <c r="AB48" s="510"/>
      <c r="AC48" s="510"/>
      <c r="AD48" s="510"/>
      <c r="AE48" s="511"/>
      <c r="AF48" s="150"/>
    </row>
    <row r="49" spans="1:32" s="138" customFormat="1" ht="13.5" customHeight="1">
      <c r="A49" s="236"/>
      <c r="B49" s="157"/>
      <c r="C49" s="158" t="s">
        <v>913</v>
      </c>
      <c r="D49" s="159">
        <f>SUM(D24:D48)</f>
        <v>9700</v>
      </c>
      <c r="E49" s="159">
        <f>SUM(E24:E48)</f>
        <v>0</v>
      </c>
      <c r="F49" s="159">
        <f>SUM(F24:F48)</f>
        <v>400</v>
      </c>
      <c r="G49" s="159">
        <f>SUM(G24:G48)</f>
        <v>0</v>
      </c>
      <c r="H49" s="157"/>
      <c r="I49" s="158" t="s">
        <v>913</v>
      </c>
      <c r="J49" s="159">
        <f>SUM(J24:J48)</f>
        <v>16500</v>
      </c>
      <c r="K49" s="159">
        <f>SUM(K24:K48)</f>
        <v>0</v>
      </c>
      <c r="L49" s="159">
        <f>SUM(L24:L48)</f>
        <v>2700</v>
      </c>
      <c r="M49" s="159">
        <f>SUM(M24:M48)</f>
        <v>0</v>
      </c>
      <c r="N49" s="157"/>
      <c r="O49" s="158" t="s">
        <v>913</v>
      </c>
      <c r="P49" s="159">
        <f>SUM(P24:P48)</f>
        <v>7550</v>
      </c>
      <c r="Q49" s="159">
        <f>SUM(Q24:Q48)</f>
        <v>0</v>
      </c>
      <c r="R49" s="159">
        <f>SUM(R24:R48)</f>
        <v>0</v>
      </c>
      <c r="S49" s="159">
        <f>SUM(S24:S48)</f>
        <v>0</v>
      </c>
      <c r="T49" s="157"/>
      <c r="U49" s="158" t="s">
        <v>913</v>
      </c>
      <c r="V49" s="159">
        <f>SUM(V24:V48)</f>
        <v>17750</v>
      </c>
      <c r="W49" s="159">
        <f>SUM(W24:W48)</f>
        <v>0</v>
      </c>
      <c r="X49" s="159">
        <f>SUM(X24:X48)</f>
        <v>300</v>
      </c>
      <c r="Y49" s="159">
        <f>SUM(Y24:Y48)</f>
        <v>0</v>
      </c>
      <c r="Z49" s="512"/>
      <c r="AA49" s="513"/>
      <c r="AB49" s="513"/>
      <c r="AC49" s="513"/>
      <c r="AD49" s="513"/>
      <c r="AE49" s="514"/>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16">
    <mergeCell ref="Z45:AE45"/>
    <mergeCell ref="Z46:AE46"/>
    <mergeCell ref="Z47:AE47"/>
    <mergeCell ref="Z48:AE48"/>
    <mergeCell ref="Z49:AE49"/>
    <mergeCell ref="AD51:AE51"/>
    <mergeCell ref="Z39:AE39"/>
    <mergeCell ref="Z40:AE40"/>
    <mergeCell ref="Z41:AE41"/>
    <mergeCell ref="Z42:AE42"/>
    <mergeCell ref="Z43:AE43"/>
    <mergeCell ref="Z44:AE44"/>
    <mergeCell ref="Z33:AE33"/>
    <mergeCell ref="Z34:AE34"/>
    <mergeCell ref="Z35:AE35"/>
    <mergeCell ref="Z36:AE36"/>
    <mergeCell ref="Z37:AE37"/>
    <mergeCell ref="Z38:AE38"/>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J43" sqref="J43"/>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907</v>
      </c>
      <c r="AB2" s="410"/>
      <c r="AC2" s="410"/>
      <c r="AD2" s="313" t="s">
        <v>14</v>
      </c>
      <c r="AE2" s="313">
        <v>2</v>
      </c>
      <c r="AF2" s="313"/>
    </row>
    <row r="3" spans="2:31" s="117"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953</v>
      </c>
      <c r="C5" s="401"/>
      <c r="D5" s="401"/>
      <c r="E5" s="313"/>
      <c r="F5" s="313"/>
      <c r="G5" s="313"/>
      <c r="H5" s="393" t="s">
        <v>152</v>
      </c>
      <c r="I5" s="393"/>
      <c r="J5" s="402">
        <f>D19+P19+J19+V19</f>
        <v>12600</v>
      </c>
      <c r="K5" s="402"/>
      <c r="L5" s="387">
        <f>F19+L19+R19+X19</f>
        <v>450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839</v>
      </c>
      <c r="AA6" s="399"/>
      <c r="AB6" s="399"/>
      <c r="AC6" s="399"/>
      <c r="AD6" s="399"/>
      <c r="AE6" s="400"/>
      <c r="AF6" s="150"/>
    </row>
    <row r="7" spans="2:32" s="127"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956</v>
      </c>
      <c r="D9" s="134">
        <v>1800</v>
      </c>
      <c r="E9" s="135">
        <v>0</v>
      </c>
      <c r="F9" s="137"/>
      <c r="G9" s="187"/>
      <c r="H9" s="314" t="s">
        <v>0</v>
      </c>
      <c r="I9" s="133" t="s">
        <v>956</v>
      </c>
      <c r="J9" s="134">
        <v>1350</v>
      </c>
      <c r="K9" s="135">
        <v>0</v>
      </c>
      <c r="L9" s="134"/>
      <c r="M9" s="135"/>
      <c r="N9" s="314" t="s">
        <v>0</v>
      </c>
      <c r="O9" s="133" t="s">
        <v>956</v>
      </c>
      <c r="P9" s="134">
        <v>800</v>
      </c>
      <c r="Q9" s="135">
        <v>0</v>
      </c>
      <c r="R9" s="137"/>
      <c r="S9" s="134"/>
      <c r="T9" s="314" t="s">
        <v>0</v>
      </c>
      <c r="U9" s="133" t="s">
        <v>956</v>
      </c>
      <c r="V9" s="134">
        <v>1350</v>
      </c>
      <c r="W9" s="135">
        <v>0</v>
      </c>
      <c r="X9" s="137">
        <v>50</v>
      </c>
      <c r="Y9" s="135"/>
      <c r="Z9" s="436"/>
      <c r="AA9" s="437"/>
      <c r="AB9" s="437"/>
      <c r="AC9" s="437"/>
      <c r="AD9" s="437"/>
      <c r="AE9" s="438"/>
      <c r="AF9" s="176"/>
    </row>
    <row r="10" spans="2:32" s="215" customFormat="1" ht="15" customHeight="1">
      <c r="B10" s="139" t="s">
        <v>161</v>
      </c>
      <c r="C10" s="140" t="s">
        <v>957</v>
      </c>
      <c r="D10" s="141">
        <v>50</v>
      </c>
      <c r="E10" s="142">
        <v>0</v>
      </c>
      <c r="F10" s="144"/>
      <c r="G10" s="188"/>
      <c r="H10" s="139" t="s">
        <v>161</v>
      </c>
      <c r="I10" s="140" t="s">
        <v>964</v>
      </c>
      <c r="J10" s="141">
        <v>1500</v>
      </c>
      <c r="K10" s="142">
        <v>0</v>
      </c>
      <c r="L10" s="144">
        <v>200</v>
      </c>
      <c r="M10" s="142"/>
      <c r="N10" s="139" t="s">
        <v>161</v>
      </c>
      <c r="O10" s="177" t="s">
        <v>1116</v>
      </c>
      <c r="P10" s="141"/>
      <c r="Q10" s="142">
        <v>0</v>
      </c>
      <c r="R10" s="144"/>
      <c r="S10" s="141"/>
      <c r="T10" s="139" t="s">
        <v>161</v>
      </c>
      <c r="U10" s="145" t="s">
        <v>964</v>
      </c>
      <c r="V10" s="141">
        <v>3200</v>
      </c>
      <c r="W10" s="142">
        <v>0</v>
      </c>
      <c r="X10" s="144">
        <v>100</v>
      </c>
      <c r="Y10" s="142"/>
      <c r="Z10" s="436"/>
      <c r="AA10" s="437"/>
      <c r="AB10" s="437"/>
      <c r="AC10" s="437"/>
      <c r="AD10" s="437"/>
      <c r="AE10" s="438"/>
      <c r="AF10" s="176"/>
    </row>
    <row r="11" spans="2:32" s="215" customFormat="1" ht="15" customHeight="1">
      <c r="B11" s="139" t="s">
        <v>162</v>
      </c>
      <c r="C11" s="140"/>
      <c r="D11" s="141"/>
      <c r="E11" s="142"/>
      <c r="F11" s="144"/>
      <c r="G11" s="188"/>
      <c r="H11" s="139" t="s">
        <v>162</v>
      </c>
      <c r="I11" s="140" t="s">
        <v>957</v>
      </c>
      <c r="J11" s="141">
        <v>50</v>
      </c>
      <c r="K11" s="142">
        <v>0</v>
      </c>
      <c r="L11" s="144"/>
      <c r="M11" s="142"/>
      <c r="N11" s="139" t="s">
        <v>162</v>
      </c>
      <c r="O11" s="177"/>
      <c r="P11" s="141" t="s">
        <v>925</v>
      </c>
      <c r="Q11" s="142"/>
      <c r="R11" s="144"/>
      <c r="S11" s="141"/>
      <c r="T11" s="139" t="s">
        <v>162</v>
      </c>
      <c r="U11" s="140" t="s">
        <v>967</v>
      </c>
      <c r="V11" s="141">
        <v>2500</v>
      </c>
      <c r="W11" s="142">
        <v>0</v>
      </c>
      <c r="X11" s="144">
        <v>100</v>
      </c>
      <c r="Y11" s="142"/>
      <c r="Z11" s="436"/>
      <c r="AA11" s="437"/>
      <c r="AB11" s="437"/>
      <c r="AC11" s="437"/>
      <c r="AD11" s="437"/>
      <c r="AE11" s="438"/>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6"/>
      <c r="AA12" s="437"/>
      <c r="AB12" s="437"/>
      <c r="AC12" s="437"/>
      <c r="AD12" s="437"/>
      <c r="AE12" s="438"/>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6"/>
      <c r="AA13" s="437"/>
      <c r="AB13" s="437"/>
      <c r="AC13" s="437"/>
      <c r="AD13" s="437"/>
      <c r="AE13" s="438"/>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215" customFormat="1" ht="13.5" customHeight="1">
      <c r="A19" s="128"/>
      <c r="B19" s="157"/>
      <c r="C19" s="158" t="s">
        <v>165</v>
      </c>
      <c r="D19" s="159">
        <f>SUM(D9:D18)</f>
        <v>1850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7050</v>
      </c>
      <c r="W19" s="159">
        <f>SUM(W9:W18)</f>
        <v>0</v>
      </c>
      <c r="X19" s="159">
        <f>SUM(X9:X18)</f>
        <v>250</v>
      </c>
      <c r="Y19" s="159">
        <f>SUM(Y9:Y18)</f>
        <v>0</v>
      </c>
      <c r="Z19" s="440"/>
      <c r="AA19" s="441"/>
      <c r="AB19" s="441"/>
      <c r="AC19" s="441"/>
      <c r="AD19" s="441"/>
      <c r="AE19" s="442"/>
      <c r="AF19" s="176"/>
    </row>
    <row r="20" spans="2:31" ht="18" customHeight="1">
      <c r="B20" s="401" t="s">
        <v>954</v>
      </c>
      <c r="C20" s="401"/>
      <c r="D20" s="401"/>
      <c r="E20" s="313"/>
      <c r="F20" s="313"/>
      <c r="G20" s="313"/>
      <c r="H20" s="393" t="s">
        <v>152</v>
      </c>
      <c r="I20" s="393"/>
      <c r="J20" s="402">
        <f>D34+J34+P34+V34</f>
        <v>14150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839</v>
      </c>
      <c r="AA21" s="399"/>
      <c r="AB21" s="399"/>
      <c r="AC21" s="399"/>
      <c r="AD21" s="399"/>
      <c r="AE21" s="400"/>
      <c r="AF21" s="150"/>
    </row>
    <row r="22" spans="2:32" s="127" customFormat="1" ht="15" customHeight="1">
      <c r="B22" s="431"/>
      <c r="C22" s="405" t="s">
        <v>606</v>
      </c>
      <c r="D22" s="405" t="s">
        <v>199</v>
      </c>
      <c r="E22" s="407"/>
      <c r="F22" s="405" t="s">
        <v>160</v>
      </c>
      <c r="G22" s="408"/>
      <c r="H22" s="431"/>
      <c r="I22" s="405" t="s">
        <v>606</v>
      </c>
      <c r="J22" s="405" t="s">
        <v>199</v>
      </c>
      <c r="K22" s="407"/>
      <c r="L22" s="405" t="s">
        <v>160</v>
      </c>
      <c r="M22" s="408"/>
      <c r="N22" s="479"/>
      <c r="O22" s="481" t="s">
        <v>606</v>
      </c>
      <c r="P22" s="481" t="s">
        <v>199</v>
      </c>
      <c r="Q22" s="483"/>
      <c r="R22" s="481" t="s">
        <v>160</v>
      </c>
      <c r="S22" s="484"/>
      <c r="T22" s="431"/>
      <c r="U22" s="405" t="s">
        <v>606</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1325</v>
      </c>
      <c r="D24" s="134">
        <v>1700</v>
      </c>
      <c r="E24" s="135">
        <v>0</v>
      </c>
      <c r="F24" s="134">
        <v>150</v>
      </c>
      <c r="G24" s="136"/>
      <c r="H24" s="314" t="s">
        <v>0</v>
      </c>
      <c r="I24" s="133" t="s">
        <v>1327</v>
      </c>
      <c r="J24" s="134"/>
      <c r="K24" s="135"/>
      <c r="L24" s="137"/>
      <c r="M24" s="135"/>
      <c r="N24" s="314" t="s">
        <v>0</v>
      </c>
      <c r="O24" s="133" t="s">
        <v>958</v>
      </c>
      <c r="P24" s="134">
        <v>250</v>
      </c>
      <c r="Q24" s="135">
        <v>0</v>
      </c>
      <c r="R24" s="137"/>
      <c r="S24" s="134"/>
      <c r="T24" s="314" t="s">
        <v>0</v>
      </c>
      <c r="U24" s="133" t="s">
        <v>958</v>
      </c>
      <c r="V24" s="134">
        <v>1550</v>
      </c>
      <c r="W24" s="135">
        <v>0</v>
      </c>
      <c r="X24" s="137"/>
      <c r="Y24" s="134"/>
      <c r="Z24" s="436"/>
      <c r="AA24" s="437"/>
      <c r="AB24" s="437"/>
      <c r="AC24" s="437"/>
      <c r="AD24" s="437"/>
      <c r="AE24" s="438"/>
      <c r="AF24" s="150"/>
    </row>
    <row r="25" spans="2:32" s="138" customFormat="1" ht="15" customHeight="1">
      <c r="B25" s="139" t="s">
        <v>161</v>
      </c>
      <c r="C25" s="140" t="s">
        <v>1330</v>
      </c>
      <c r="D25" s="141"/>
      <c r="E25" s="142"/>
      <c r="F25" s="141"/>
      <c r="G25" s="143"/>
      <c r="H25" s="139" t="s">
        <v>161</v>
      </c>
      <c r="I25" s="140" t="s">
        <v>1326</v>
      </c>
      <c r="J25" s="141">
        <v>300</v>
      </c>
      <c r="K25" s="142">
        <v>0</v>
      </c>
      <c r="L25" s="144">
        <v>100</v>
      </c>
      <c r="M25" s="142"/>
      <c r="N25" s="139" t="s">
        <v>161</v>
      </c>
      <c r="O25" s="177" t="s">
        <v>1329</v>
      </c>
      <c r="P25" s="141">
        <v>600</v>
      </c>
      <c r="Q25" s="142">
        <v>0</v>
      </c>
      <c r="R25" s="144"/>
      <c r="S25" s="141"/>
      <c r="T25" s="139" t="s">
        <v>161</v>
      </c>
      <c r="U25" s="140" t="s">
        <v>968</v>
      </c>
      <c r="V25" s="141">
        <v>1600</v>
      </c>
      <c r="W25" s="142">
        <v>0</v>
      </c>
      <c r="X25" s="144"/>
      <c r="Y25" s="141"/>
      <c r="Z25" s="436"/>
      <c r="AA25" s="437"/>
      <c r="AB25" s="437"/>
      <c r="AC25" s="437"/>
      <c r="AD25" s="437"/>
      <c r="AE25" s="438"/>
      <c r="AF25" s="150"/>
    </row>
    <row r="26" spans="2:32" s="138" customFormat="1" ht="15" customHeight="1">
      <c r="B26" s="139" t="s">
        <v>162</v>
      </c>
      <c r="C26" s="140" t="s">
        <v>1117</v>
      </c>
      <c r="D26" s="141"/>
      <c r="E26" s="142">
        <v>0</v>
      </c>
      <c r="F26" s="141"/>
      <c r="G26" s="143"/>
      <c r="H26" s="139" t="s">
        <v>162</v>
      </c>
      <c r="I26" s="140" t="s">
        <v>1135</v>
      </c>
      <c r="J26" s="141"/>
      <c r="K26" s="142">
        <v>0</v>
      </c>
      <c r="L26" s="141"/>
      <c r="M26" s="142"/>
      <c r="N26" s="139" t="s">
        <v>162</v>
      </c>
      <c r="O26" s="177"/>
      <c r="P26" s="141"/>
      <c r="Q26" s="142"/>
      <c r="R26" s="144"/>
      <c r="S26" s="141"/>
      <c r="T26" s="139" t="s">
        <v>162</v>
      </c>
      <c r="U26" s="140" t="s">
        <v>961</v>
      </c>
      <c r="V26" s="141">
        <v>2300</v>
      </c>
      <c r="W26" s="142">
        <v>0</v>
      </c>
      <c r="X26" s="144"/>
      <c r="Y26" s="141"/>
      <c r="Z26" s="436"/>
      <c r="AA26" s="437"/>
      <c r="AB26" s="437"/>
      <c r="AC26" s="437"/>
      <c r="AD26" s="437"/>
      <c r="AE26" s="438"/>
      <c r="AF26" s="150"/>
    </row>
    <row r="27" spans="2:32" s="138" customFormat="1" ht="15" customHeight="1">
      <c r="B27" s="139" t="s">
        <v>163</v>
      </c>
      <c r="C27" s="140" t="s">
        <v>959</v>
      </c>
      <c r="D27" s="141">
        <v>1000</v>
      </c>
      <c r="E27" s="142">
        <v>0</v>
      </c>
      <c r="F27" s="144">
        <v>50</v>
      </c>
      <c r="G27" s="143"/>
      <c r="H27" s="139" t="s">
        <v>163</v>
      </c>
      <c r="I27" s="145" t="s">
        <v>961</v>
      </c>
      <c r="J27" s="141">
        <v>1300</v>
      </c>
      <c r="K27" s="142">
        <v>0</v>
      </c>
      <c r="L27" s="144">
        <v>150</v>
      </c>
      <c r="M27" s="142"/>
      <c r="N27" s="139" t="s">
        <v>163</v>
      </c>
      <c r="O27" s="177" t="s">
        <v>1328</v>
      </c>
      <c r="P27" s="141"/>
      <c r="Q27" s="142"/>
      <c r="R27" s="144"/>
      <c r="S27" s="141"/>
      <c r="T27" s="139" t="s">
        <v>163</v>
      </c>
      <c r="U27" s="140" t="s">
        <v>962</v>
      </c>
      <c r="V27" s="141">
        <v>900</v>
      </c>
      <c r="W27" s="142">
        <v>0</v>
      </c>
      <c r="X27" s="144"/>
      <c r="Y27" s="141"/>
      <c r="Z27" s="436"/>
      <c r="AA27" s="437"/>
      <c r="AB27" s="437"/>
      <c r="AC27" s="437"/>
      <c r="AD27" s="437"/>
      <c r="AE27" s="438"/>
      <c r="AF27" s="150"/>
    </row>
    <row r="28" spans="2:32" s="138" customFormat="1" ht="15" customHeight="1">
      <c r="B28" s="139" t="s">
        <v>164</v>
      </c>
      <c r="C28" s="140" t="s">
        <v>960</v>
      </c>
      <c r="D28" s="141">
        <v>300</v>
      </c>
      <c r="E28" s="146">
        <v>0</v>
      </c>
      <c r="F28" s="144"/>
      <c r="G28" s="143"/>
      <c r="H28" s="139" t="s">
        <v>164</v>
      </c>
      <c r="I28" s="140" t="s">
        <v>1247</v>
      </c>
      <c r="J28" s="141">
        <v>1150</v>
      </c>
      <c r="K28" s="146">
        <v>0</v>
      </c>
      <c r="L28" s="144">
        <v>100</v>
      </c>
      <c r="M28" s="146"/>
      <c r="N28" s="139" t="s">
        <v>164</v>
      </c>
      <c r="O28" s="177" t="s">
        <v>986</v>
      </c>
      <c r="P28" s="141"/>
      <c r="Q28" s="146"/>
      <c r="R28" s="144"/>
      <c r="S28" s="147"/>
      <c r="T28" s="139" t="s">
        <v>164</v>
      </c>
      <c r="U28" s="177" t="s">
        <v>986</v>
      </c>
      <c r="V28" s="141"/>
      <c r="W28" s="146"/>
      <c r="X28" s="144"/>
      <c r="Y28" s="147"/>
      <c r="Z28" s="436"/>
      <c r="AA28" s="437"/>
      <c r="AB28" s="437"/>
      <c r="AC28" s="437"/>
      <c r="AD28" s="437"/>
      <c r="AE28" s="438"/>
      <c r="AF28" s="150"/>
    </row>
    <row r="29" spans="2:32" s="138" customFormat="1" ht="15" customHeight="1">
      <c r="B29" s="139" t="s">
        <v>167</v>
      </c>
      <c r="C29" s="140" t="s">
        <v>961</v>
      </c>
      <c r="D29" s="141">
        <v>1200</v>
      </c>
      <c r="E29" s="142">
        <v>0</v>
      </c>
      <c r="F29" s="144"/>
      <c r="G29" s="143"/>
      <c r="H29" s="139" t="s">
        <v>167</v>
      </c>
      <c r="I29" s="177"/>
      <c r="J29" s="141"/>
      <c r="K29" s="142"/>
      <c r="L29" s="144"/>
      <c r="M29" s="142"/>
      <c r="N29" s="139" t="s">
        <v>167</v>
      </c>
      <c r="O29" s="177" t="s">
        <v>1136</v>
      </c>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t="s">
        <v>1248</v>
      </c>
      <c r="D30" s="141" t="s">
        <v>1249</v>
      </c>
      <c r="E30" s="142">
        <v>0</v>
      </c>
      <c r="F30" s="144"/>
      <c r="G30" s="148"/>
      <c r="H30" s="139" t="s">
        <v>168</v>
      </c>
      <c r="I30" s="177" t="s">
        <v>986</v>
      </c>
      <c r="J30" s="141"/>
      <c r="K30" s="142"/>
      <c r="L30" s="144"/>
      <c r="M30" s="142"/>
      <c r="N30" s="139" t="s">
        <v>168</v>
      </c>
      <c r="O30" s="177" t="s">
        <v>1137</v>
      </c>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4200</v>
      </c>
      <c r="E34" s="159">
        <f>SUM(E24:E33)</f>
        <v>0</v>
      </c>
      <c r="F34" s="159">
        <f>SUM(F24:F33)</f>
        <v>200</v>
      </c>
      <c r="G34" s="186">
        <f>SUM(G24:G33)</f>
        <v>0</v>
      </c>
      <c r="H34" s="157"/>
      <c r="I34" s="158" t="s">
        <v>165</v>
      </c>
      <c r="J34" s="159">
        <f>SUM(J24:J33)</f>
        <v>2750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6350</v>
      </c>
      <c r="W34" s="159">
        <f>SUM(W24:W33)</f>
        <v>0</v>
      </c>
      <c r="X34" s="159">
        <f>SUM(X24:X33)</f>
        <v>0</v>
      </c>
      <c r="Y34" s="159">
        <f>SUM(Y24:Y33)</f>
        <v>0</v>
      </c>
      <c r="Z34" s="440"/>
      <c r="AA34" s="441"/>
      <c r="AB34" s="441"/>
      <c r="AC34" s="441"/>
      <c r="AD34" s="441"/>
      <c r="AE34" s="442"/>
      <c r="AF34" s="150"/>
    </row>
    <row r="35" spans="2:31" ht="18" customHeight="1">
      <c r="B35" s="401" t="s">
        <v>955</v>
      </c>
      <c r="C35" s="401"/>
      <c r="D35" s="401"/>
      <c r="E35" s="313"/>
      <c r="F35" s="313"/>
      <c r="G35" s="313"/>
      <c r="H35" s="393" t="s">
        <v>152</v>
      </c>
      <c r="I35" s="393"/>
      <c r="J35" s="402">
        <f>D49+J49+P49+V49</f>
        <v>14650</v>
      </c>
      <c r="K35" s="402"/>
      <c r="L35" s="387">
        <f>F49+L49+R49+X49</f>
        <v>700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839</v>
      </c>
      <c r="AA36" s="399"/>
      <c r="AB36" s="399"/>
      <c r="AC36" s="399"/>
      <c r="AD36" s="399"/>
      <c r="AE36" s="400"/>
      <c r="AF36" s="150"/>
    </row>
    <row r="37" spans="2:32" s="127" customFormat="1" ht="15" customHeight="1">
      <c r="B37" s="431"/>
      <c r="C37" s="405" t="s">
        <v>606</v>
      </c>
      <c r="D37" s="405" t="s">
        <v>199</v>
      </c>
      <c r="E37" s="407"/>
      <c r="F37" s="405" t="s">
        <v>160</v>
      </c>
      <c r="G37" s="408"/>
      <c r="H37" s="431"/>
      <c r="I37" s="405" t="s">
        <v>606</v>
      </c>
      <c r="J37" s="405" t="s">
        <v>199</v>
      </c>
      <c r="K37" s="407"/>
      <c r="L37" s="405" t="s">
        <v>160</v>
      </c>
      <c r="M37" s="408"/>
      <c r="N37" s="479"/>
      <c r="O37" s="481" t="s">
        <v>606</v>
      </c>
      <c r="P37" s="481" t="s">
        <v>199</v>
      </c>
      <c r="Q37" s="483"/>
      <c r="R37" s="481" t="s">
        <v>160</v>
      </c>
      <c r="S37" s="484"/>
      <c r="T37" s="431"/>
      <c r="U37" s="405" t="s">
        <v>606</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421</v>
      </c>
      <c r="D39" s="134">
        <v>2000</v>
      </c>
      <c r="E39" s="135">
        <v>0</v>
      </c>
      <c r="F39" s="134">
        <v>200</v>
      </c>
      <c r="G39" s="136"/>
      <c r="H39" s="314" t="s">
        <v>0</v>
      </c>
      <c r="I39" s="133" t="s">
        <v>965</v>
      </c>
      <c r="J39" s="134">
        <v>1350</v>
      </c>
      <c r="K39" s="135">
        <v>0</v>
      </c>
      <c r="L39" s="137"/>
      <c r="M39" s="134"/>
      <c r="N39" s="314" t="s">
        <v>0</v>
      </c>
      <c r="O39" s="133" t="s">
        <v>969</v>
      </c>
      <c r="P39" s="134">
        <v>550</v>
      </c>
      <c r="Q39" s="135">
        <v>0</v>
      </c>
      <c r="R39" s="137"/>
      <c r="S39" s="134"/>
      <c r="T39" s="314" t="s">
        <v>0</v>
      </c>
      <c r="U39" s="133" t="s">
        <v>969</v>
      </c>
      <c r="V39" s="134">
        <v>1600</v>
      </c>
      <c r="W39" s="135">
        <v>0</v>
      </c>
      <c r="X39" s="137"/>
      <c r="Y39" s="134"/>
      <c r="Z39" s="436"/>
      <c r="AA39" s="437"/>
      <c r="AB39" s="437"/>
      <c r="AC39" s="437"/>
      <c r="AD39" s="437"/>
      <c r="AE39" s="438"/>
      <c r="AF39" s="150"/>
    </row>
    <row r="40" spans="2:32" s="138" customFormat="1" ht="15" customHeight="1">
      <c r="B40" s="139" t="s">
        <v>161</v>
      </c>
      <c r="C40" s="140" t="s">
        <v>422</v>
      </c>
      <c r="D40" s="141">
        <v>750</v>
      </c>
      <c r="E40" s="142">
        <v>0</v>
      </c>
      <c r="F40" s="141">
        <v>100</v>
      </c>
      <c r="G40" s="143"/>
      <c r="H40" s="139" t="s">
        <v>161</v>
      </c>
      <c r="I40" s="140" t="s">
        <v>1195</v>
      </c>
      <c r="J40" s="141" t="s">
        <v>1172</v>
      </c>
      <c r="K40" s="142">
        <v>0</v>
      </c>
      <c r="L40" s="144"/>
      <c r="M40" s="141"/>
      <c r="N40" s="139" t="s">
        <v>161</v>
      </c>
      <c r="O40" s="140" t="s">
        <v>970</v>
      </c>
      <c r="P40" s="141">
        <v>750</v>
      </c>
      <c r="Q40" s="142">
        <v>0</v>
      </c>
      <c r="R40" s="144"/>
      <c r="S40" s="141"/>
      <c r="T40" s="139" t="s">
        <v>161</v>
      </c>
      <c r="U40" s="145" t="s">
        <v>422</v>
      </c>
      <c r="V40" s="141">
        <v>1450</v>
      </c>
      <c r="W40" s="142">
        <v>0</v>
      </c>
      <c r="X40" s="144"/>
      <c r="Y40" s="141"/>
      <c r="Z40" s="436"/>
      <c r="AA40" s="437"/>
      <c r="AB40" s="437"/>
      <c r="AC40" s="437"/>
      <c r="AD40" s="437"/>
      <c r="AE40" s="438"/>
      <c r="AF40" s="150"/>
    </row>
    <row r="41" spans="2:32" s="138" customFormat="1" ht="15" customHeight="1">
      <c r="B41" s="139" t="s">
        <v>162</v>
      </c>
      <c r="C41" s="140" t="s">
        <v>198</v>
      </c>
      <c r="D41" s="141">
        <v>1650</v>
      </c>
      <c r="E41" s="142">
        <v>0</v>
      </c>
      <c r="F41" s="141">
        <v>250</v>
      </c>
      <c r="G41" s="143"/>
      <c r="H41" s="139" t="s">
        <v>162</v>
      </c>
      <c r="I41" s="140" t="s">
        <v>966</v>
      </c>
      <c r="J41" s="141">
        <v>900</v>
      </c>
      <c r="K41" s="142">
        <v>0</v>
      </c>
      <c r="L41" s="142"/>
      <c r="M41" s="141"/>
      <c r="N41" s="139" t="s">
        <v>162</v>
      </c>
      <c r="O41" s="140" t="s">
        <v>963</v>
      </c>
      <c r="P41" s="141">
        <v>300</v>
      </c>
      <c r="Q41" s="142">
        <v>0</v>
      </c>
      <c r="R41" s="144"/>
      <c r="S41" s="141"/>
      <c r="T41" s="139" t="s">
        <v>162</v>
      </c>
      <c r="U41" s="140" t="s">
        <v>963</v>
      </c>
      <c r="V41" s="141">
        <v>1600</v>
      </c>
      <c r="W41" s="142">
        <v>0</v>
      </c>
      <c r="X41" s="144"/>
      <c r="Y41" s="141"/>
      <c r="Z41" s="436"/>
      <c r="AA41" s="437"/>
      <c r="AB41" s="437"/>
      <c r="AC41" s="437"/>
      <c r="AD41" s="437"/>
      <c r="AE41" s="438"/>
      <c r="AF41" s="150"/>
    </row>
    <row r="42" spans="2:32" s="138" customFormat="1" ht="15" customHeight="1">
      <c r="B42" s="139" t="s">
        <v>163</v>
      </c>
      <c r="C42" s="140" t="s">
        <v>963</v>
      </c>
      <c r="D42" s="141">
        <v>1200</v>
      </c>
      <c r="E42" s="142">
        <v>0</v>
      </c>
      <c r="F42" s="144">
        <v>150</v>
      </c>
      <c r="G42" s="143"/>
      <c r="H42" s="139" t="s">
        <v>163</v>
      </c>
      <c r="I42" s="145" t="s">
        <v>963</v>
      </c>
      <c r="J42" s="141">
        <v>550</v>
      </c>
      <c r="K42" s="142">
        <v>0</v>
      </c>
      <c r="L42" s="144"/>
      <c r="M42" s="141"/>
      <c r="N42" s="139" t="s">
        <v>163</v>
      </c>
      <c r="O42" s="177" t="s">
        <v>987</v>
      </c>
      <c r="P42" s="141"/>
      <c r="Q42" s="142"/>
      <c r="R42" s="144"/>
      <c r="S42" s="141"/>
      <c r="T42" s="139" t="s">
        <v>163</v>
      </c>
      <c r="U42" s="140"/>
      <c r="V42" s="141"/>
      <c r="W42" s="142"/>
      <c r="X42" s="144"/>
      <c r="Y42" s="141"/>
      <c r="Z42" s="436"/>
      <c r="AA42" s="437"/>
      <c r="AB42" s="437"/>
      <c r="AC42" s="437"/>
      <c r="AD42" s="437"/>
      <c r="AE42" s="438"/>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6"/>
      <c r="AA46" s="437"/>
      <c r="AB46" s="437"/>
      <c r="AC46" s="437"/>
      <c r="AD46" s="437"/>
      <c r="AE46" s="438"/>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6"/>
      <c r="AA47" s="437"/>
      <c r="AB47" s="437"/>
      <c r="AC47" s="437"/>
      <c r="AD47" s="437"/>
      <c r="AE47" s="438"/>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6"/>
      <c r="AA48" s="437"/>
      <c r="AB48" s="437"/>
      <c r="AC48" s="437"/>
      <c r="AD48" s="437"/>
      <c r="AE48" s="438"/>
      <c r="AF48" s="150"/>
    </row>
    <row r="49" spans="1:32" s="138" customFormat="1" ht="13.5" customHeight="1">
      <c r="A49" s="236"/>
      <c r="B49" s="157"/>
      <c r="C49" s="158" t="s">
        <v>165</v>
      </c>
      <c r="D49" s="159">
        <f>SUM(D39:D48)</f>
        <v>5600</v>
      </c>
      <c r="E49" s="159">
        <f>SUM(E39:E48)</f>
        <v>0</v>
      </c>
      <c r="F49" s="159">
        <f>SUM(F39:F48)</f>
        <v>700</v>
      </c>
      <c r="G49" s="186">
        <f>SUM(G39:G48)</f>
        <v>0</v>
      </c>
      <c r="H49" s="157"/>
      <c r="I49" s="158" t="s">
        <v>165</v>
      </c>
      <c r="J49" s="159">
        <f>SUM(J39:J48)</f>
        <v>2800</v>
      </c>
      <c r="K49" s="159">
        <f>SUM(K39:K48)</f>
        <v>0</v>
      </c>
      <c r="L49" s="159">
        <f>SUM(L39:L48)</f>
        <v>0</v>
      </c>
      <c r="M49" s="159">
        <f>SUM(M39:M48)</f>
        <v>0</v>
      </c>
      <c r="N49" s="157"/>
      <c r="O49" s="158" t="s">
        <v>165</v>
      </c>
      <c r="P49" s="159">
        <f>SUM(P39:P48)</f>
        <v>1600</v>
      </c>
      <c r="Q49" s="159">
        <f>SUM(Q39:Q48)</f>
        <v>0</v>
      </c>
      <c r="R49" s="159">
        <f>SUM(R39:R48)</f>
        <v>0</v>
      </c>
      <c r="S49" s="159">
        <f>SUM(S39:S48)</f>
        <v>0</v>
      </c>
      <c r="T49" s="157"/>
      <c r="U49" s="158" t="s">
        <v>165</v>
      </c>
      <c r="V49" s="159">
        <f>SUM(V39:V48)</f>
        <v>4650</v>
      </c>
      <c r="W49" s="159">
        <f>SUM(W39:W48)</f>
        <v>0</v>
      </c>
      <c r="X49" s="159">
        <f>SUM(X39:X48)</f>
        <v>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c r="V1" s="108"/>
      <c r="X1" s="109">
        <v>100</v>
      </c>
    </row>
    <row r="2" spans="1:32" ht="9" customHeight="1">
      <c r="A2" s="110"/>
      <c r="U2" s="112"/>
      <c r="V2" s="112"/>
      <c r="W2" s="112"/>
      <c r="X2" s="112"/>
      <c r="Y2" s="112"/>
      <c r="AA2" s="409" t="s">
        <v>907</v>
      </c>
      <c r="AB2" s="410"/>
      <c r="AC2" s="410"/>
      <c r="AD2" s="313" t="s">
        <v>14</v>
      </c>
      <c r="AE2" s="313">
        <v>3</v>
      </c>
      <c r="AF2" s="313"/>
    </row>
    <row r="3" spans="2:31" s="117"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973</v>
      </c>
      <c r="C5" s="401"/>
      <c r="D5" s="401"/>
      <c r="E5" s="313"/>
      <c r="F5" s="313"/>
      <c r="G5" s="313"/>
      <c r="H5" s="393" t="s">
        <v>152</v>
      </c>
      <c r="I5" s="393"/>
      <c r="J5" s="402">
        <f>D19+P19+J19+V19</f>
        <v>5800</v>
      </c>
      <c r="K5" s="402"/>
      <c r="L5" s="387">
        <f>F19+L19+R19+X19</f>
        <v>250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839</v>
      </c>
      <c r="AA6" s="399"/>
      <c r="AB6" s="399"/>
      <c r="AC6" s="399"/>
      <c r="AD6" s="399"/>
      <c r="AE6" s="400"/>
      <c r="AF6" s="150"/>
    </row>
    <row r="7" spans="2:32" s="127" customFormat="1" ht="15" customHeight="1">
      <c r="B7" s="431"/>
      <c r="C7" s="405" t="s">
        <v>606</v>
      </c>
      <c r="D7" s="405" t="s">
        <v>199</v>
      </c>
      <c r="E7" s="407"/>
      <c r="F7" s="405" t="s">
        <v>160</v>
      </c>
      <c r="G7" s="408"/>
      <c r="H7" s="431"/>
      <c r="I7" s="405" t="s">
        <v>606</v>
      </c>
      <c r="J7" s="405" t="s">
        <v>199</v>
      </c>
      <c r="K7" s="407"/>
      <c r="L7" s="405" t="s">
        <v>160</v>
      </c>
      <c r="M7" s="408"/>
      <c r="N7" s="479"/>
      <c r="O7" s="481" t="s">
        <v>606</v>
      </c>
      <c r="P7" s="481" t="s">
        <v>199</v>
      </c>
      <c r="Q7" s="483"/>
      <c r="R7" s="481" t="s">
        <v>160</v>
      </c>
      <c r="S7" s="484"/>
      <c r="T7" s="431"/>
      <c r="U7" s="405" t="s">
        <v>606</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1197</v>
      </c>
      <c r="D9" s="134" t="s">
        <v>1172</v>
      </c>
      <c r="E9" s="135"/>
      <c r="F9" s="137"/>
      <c r="G9" s="136"/>
      <c r="H9" s="314" t="s">
        <v>0</v>
      </c>
      <c r="I9" s="133" t="s">
        <v>984</v>
      </c>
      <c r="J9" s="134"/>
      <c r="K9" s="135"/>
      <c r="L9" s="135"/>
      <c r="M9" s="135"/>
      <c r="N9" s="314" t="s">
        <v>0</v>
      </c>
      <c r="O9" s="133" t="s">
        <v>1396</v>
      </c>
      <c r="P9" s="134" t="s">
        <v>1355</v>
      </c>
      <c r="Q9" s="135"/>
      <c r="R9" s="137"/>
      <c r="S9" s="134"/>
      <c r="T9" s="314" t="s">
        <v>0</v>
      </c>
      <c r="U9" s="133" t="s">
        <v>976</v>
      </c>
      <c r="V9" s="134">
        <v>1050</v>
      </c>
      <c r="W9" s="135"/>
      <c r="X9" s="137"/>
      <c r="Y9" s="134"/>
      <c r="Z9" s="436"/>
      <c r="AA9" s="437"/>
      <c r="AB9" s="437"/>
      <c r="AC9" s="437"/>
      <c r="AD9" s="437"/>
      <c r="AE9" s="438"/>
      <c r="AF9" s="176"/>
    </row>
    <row r="10" spans="2:32" s="215" customFormat="1" ht="15" customHeight="1">
      <c r="B10" s="139" t="s">
        <v>161</v>
      </c>
      <c r="C10" s="140" t="s">
        <v>1196</v>
      </c>
      <c r="D10" s="141">
        <v>1500</v>
      </c>
      <c r="E10" s="142"/>
      <c r="F10" s="144">
        <v>150</v>
      </c>
      <c r="G10" s="143"/>
      <c r="H10" s="139" t="s">
        <v>161</v>
      </c>
      <c r="I10" s="140" t="s">
        <v>1397</v>
      </c>
      <c r="J10" s="141">
        <v>850</v>
      </c>
      <c r="K10" s="142"/>
      <c r="L10" s="144">
        <v>50</v>
      </c>
      <c r="M10" s="142"/>
      <c r="N10" s="139" t="s">
        <v>161</v>
      </c>
      <c r="O10" s="177"/>
      <c r="P10" s="141"/>
      <c r="Q10" s="142"/>
      <c r="R10" s="144"/>
      <c r="S10" s="141"/>
      <c r="T10" s="139" t="s">
        <v>161</v>
      </c>
      <c r="U10" s="145" t="s">
        <v>977</v>
      </c>
      <c r="V10" s="141">
        <v>1700</v>
      </c>
      <c r="W10" s="142"/>
      <c r="X10" s="144"/>
      <c r="Y10" s="141"/>
      <c r="Z10" s="436"/>
      <c r="AA10" s="437"/>
      <c r="AB10" s="437"/>
      <c r="AC10" s="437"/>
      <c r="AD10" s="437"/>
      <c r="AE10" s="438"/>
      <c r="AF10" s="176"/>
    </row>
    <row r="11" spans="2:32" s="215" customFormat="1" ht="15" customHeight="1">
      <c r="B11" s="139" t="s">
        <v>162</v>
      </c>
      <c r="C11" s="140" t="s">
        <v>978</v>
      </c>
      <c r="D11" s="141">
        <v>450</v>
      </c>
      <c r="E11" s="142"/>
      <c r="F11" s="144"/>
      <c r="G11" s="143"/>
      <c r="H11" s="139" t="s">
        <v>162</v>
      </c>
      <c r="I11" s="140" t="s">
        <v>985</v>
      </c>
      <c r="J11" s="141"/>
      <c r="K11" s="142"/>
      <c r="L11" s="144"/>
      <c r="M11" s="142"/>
      <c r="N11" s="139" t="s">
        <v>162</v>
      </c>
      <c r="O11" s="177" t="s">
        <v>1198</v>
      </c>
      <c r="P11" s="141"/>
      <c r="Q11" s="142"/>
      <c r="R11" s="144"/>
      <c r="S11" s="141"/>
      <c r="T11" s="139" t="s">
        <v>162</v>
      </c>
      <c r="U11" s="140" t="s">
        <v>978</v>
      </c>
      <c r="V11" s="141">
        <v>250</v>
      </c>
      <c r="W11" s="142"/>
      <c r="X11" s="144">
        <v>50</v>
      </c>
      <c r="Y11" s="141"/>
      <c r="Z11" s="436"/>
      <c r="AA11" s="437"/>
      <c r="AB11" s="437"/>
      <c r="AC11" s="437"/>
      <c r="AD11" s="437"/>
      <c r="AE11" s="438"/>
      <c r="AF11" s="176"/>
    </row>
    <row r="12" spans="2:32" s="215" customFormat="1" ht="15" customHeight="1">
      <c r="B12" s="139" t="s">
        <v>163</v>
      </c>
      <c r="C12" s="140"/>
      <c r="D12" s="141"/>
      <c r="E12" s="142"/>
      <c r="F12" s="144"/>
      <c r="G12" s="143"/>
      <c r="H12" s="139" t="s">
        <v>163</v>
      </c>
      <c r="I12" s="178" t="s">
        <v>1198</v>
      </c>
      <c r="J12" s="141"/>
      <c r="K12" s="142"/>
      <c r="L12" s="144"/>
      <c r="M12" s="142"/>
      <c r="N12" s="139" t="s">
        <v>163</v>
      </c>
      <c r="O12" s="177" t="s">
        <v>985</v>
      </c>
      <c r="P12" s="141"/>
      <c r="Q12" s="142"/>
      <c r="R12" s="144"/>
      <c r="S12" s="141"/>
      <c r="T12" s="139" t="s">
        <v>163</v>
      </c>
      <c r="U12" s="177"/>
      <c r="V12" s="141"/>
      <c r="W12" s="142"/>
      <c r="X12" s="144"/>
      <c r="Y12" s="141"/>
      <c r="Z12" s="436"/>
      <c r="AA12" s="437"/>
      <c r="AB12" s="437"/>
      <c r="AC12" s="437"/>
      <c r="AD12" s="437"/>
      <c r="AE12" s="438"/>
      <c r="AF12" s="176"/>
    </row>
    <row r="13" spans="2:32" s="215" customFormat="1" ht="15" customHeight="1">
      <c r="B13" s="139" t="s">
        <v>164</v>
      </c>
      <c r="C13" s="140" t="s">
        <v>1159</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6"/>
      <c r="AA13" s="437"/>
      <c r="AB13" s="437"/>
      <c r="AC13" s="437"/>
      <c r="AD13" s="437"/>
      <c r="AE13" s="438"/>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215" customFormat="1" ht="13.5" customHeight="1">
      <c r="A19" s="128"/>
      <c r="B19" s="157"/>
      <c r="C19" s="158" t="s">
        <v>165</v>
      </c>
      <c r="D19" s="159">
        <f>SUM(D9:D18)</f>
        <v>1950</v>
      </c>
      <c r="E19" s="159">
        <f>SUM(E9:E18)</f>
        <v>0</v>
      </c>
      <c r="F19" s="159">
        <f>SUM(F9:F18)</f>
        <v>150</v>
      </c>
      <c r="G19" s="186">
        <f>SUM(G9:G18)</f>
        <v>0</v>
      </c>
      <c r="H19" s="157"/>
      <c r="I19" s="158" t="s">
        <v>165</v>
      </c>
      <c r="J19" s="159">
        <f>SUM(J9:J18)</f>
        <v>850</v>
      </c>
      <c r="K19" s="159">
        <f>SUM(K9:K18)</f>
        <v>0</v>
      </c>
      <c r="L19" s="159">
        <f>SUM(L9:L18)</f>
        <v>50</v>
      </c>
      <c r="M19" s="159">
        <f>SUM(M9:M18)</f>
        <v>0</v>
      </c>
      <c r="N19" s="157"/>
      <c r="O19" s="158" t="s">
        <v>165</v>
      </c>
      <c r="P19" s="159">
        <f>SUM(P9:P18)</f>
        <v>0</v>
      </c>
      <c r="Q19" s="159">
        <f>SUM(Q9:Q18)</f>
        <v>0</v>
      </c>
      <c r="R19" s="159">
        <f>SUM(R9:R18)</f>
        <v>0</v>
      </c>
      <c r="S19" s="159">
        <f>SUM(S9:S18)</f>
        <v>0</v>
      </c>
      <c r="T19" s="157"/>
      <c r="U19" s="158" t="s">
        <v>165</v>
      </c>
      <c r="V19" s="159">
        <f>SUM(V9:V18)</f>
        <v>3000</v>
      </c>
      <c r="W19" s="159">
        <f>SUM(W9:W18)</f>
        <v>0</v>
      </c>
      <c r="X19" s="159">
        <f>SUM(X9:X18)</f>
        <v>50</v>
      </c>
      <c r="Y19" s="159">
        <f>SUM(Y9:Y18)</f>
        <v>0</v>
      </c>
      <c r="Z19" s="440"/>
      <c r="AA19" s="441"/>
      <c r="AB19" s="441"/>
      <c r="AC19" s="441"/>
      <c r="AD19" s="441"/>
      <c r="AE19" s="442"/>
      <c r="AF19" s="176"/>
    </row>
    <row r="20" spans="2:31" ht="18" customHeight="1">
      <c r="B20" s="401" t="s">
        <v>974</v>
      </c>
      <c r="C20" s="401"/>
      <c r="D20" s="401"/>
      <c r="E20" s="313"/>
      <c r="F20" s="313"/>
      <c r="G20" s="313"/>
      <c r="H20" s="393" t="s">
        <v>152</v>
      </c>
      <c r="I20" s="393"/>
      <c r="J20" s="402">
        <f>D34+J34+P34+V34</f>
        <v>10450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839</v>
      </c>
      <c r="AA21" s="399"/>
      <c r="AB21" s="399"/>
      <c r="AC21" s="399"/>
      <c r="AD21" s="399"/>
      <c r="AE21" s="400"/>
      <c r="AF21" s="150"/>
    </row>
    <row r="22" spans="2:32" s="127" customFormat="1" ht="15" customHeight="1">
      <c r="B22" s="431"/>
      <c r="C22" s="405" t="s">
        <v>606</v>
      </c>
      <c r="D22" s="405" t="s">
        <v>199</v>
      </c>
      <c r="E22" s="407"/>
      <c r="F22" s="405" t="s">
        <v>160</v>
      </c>
      <c r="G22" s="408"/>
      <c r="H22" s="431"/>
      <c r="I22" s="405" t="s">
        <v>606</v>
      </c>
      <c r="J22" s="405" t="s">
        <v>199</v>
      </c>
      <c r="K22" s="407"/>
      <c r="L22" s="405" t="s">
        <v>160</v>
      </c>
      <c r="M22" s="408"/>
      <c r="N22" s="479"/>
      <c r="O22" s="481" t="s">
        <v>606</v>
      </c>
      <c r="P22" s="481" t="s">
        <v>199</v>
      </c>
      <c r="Q22" s="483"/>
      <c r="R22" s="481" t="s">
        <v>160</v>
      </c>
      <c r="S22" s="484"/>
      <c r="T22" s="431"/>
      <c r="U22" s="405" t="s">
        <v>606</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979</v>
      </c>
      <c r="D24" s="134">
        <v>3350</v>
      </c>
      <c r="E24" s="135"/>
      <c r="F24" s="134">
        <v>400</v>
      </c>
      <c r="G24" s="136"/>
      <c r="H24" s="314" t="s">
        <v>0</v>
      </c>
      <c r="I24" s="175" t="s">
        <v>1139</v>
      </c>
      <c r="J24" s="134"/>
      <c r="K24" s="135"/>
      <c r="L24" s="137"/>
      <c r="M24" s="135"/>
      <c r="N24" s="314" t="s">
        <v>0</v>
      </c>
      <c r="O24" s="133" t="s">
        <v>979</v>
      </c>
      <c r="P24" s="134">
        <v>550</v>
      </c>
      <c r="Q24" s="135"/>
      <c r="R24" s="137"/>
      <c r="S24" s="134"/>
      <c r="T24" s="314" t="s">
        <v>0</v>
      </c>
      <c r="U24" s="133" t="s">
        <v>979</v>
      </c>
      <c r="V24" s="134">
        <v>2500</v>
      </c>
      <c r="W24" s="135"/>
      <c r="X24" s="137"/>
      <c r="Y24" s="134"/>
      <c r="Z24" s="436"/>
      <c r="AA24" s="437"/>
      <c r="AB24" s="437"/>
      <c r="AC24" s="437"/>
      <c r="AD24" s="437"/>
      <c r="AE24" s="438"/>
      <c r="AF24" s="150"/>
    </row>
    <row r="25" spans="2:32" s="138" customFormat="1" ht="15" customHeight="1">
      <c r="B25" s="139" t="s">
        <v>161</v>
      </c>
      <c r="C25" s="177" t="s">
        <v>1138</v>
      </c>
      <c r="D25" s="141"/>
      <c r="E25" s="142"/>
      <c r="F25" s="141"/>
      <c r="G25" s="143"/>
      <c r="H25" s="139" t="s">
        <v>161</v>
      </c>
      <c r="I25" s="140" t="s">
        <v>980</v>
      </c>
      <c r="J25" s="141">
        <v>550</v>
      </c>
      <c r="K25" s="142"/>
      <c r="L25" s="144">
        <v>50</v>
      </c>
      <c r="M25" s="142"/>
      <c r="N25" s="139" t="s">
        <v>161</v>
      </c>
      <c r="O25" s="177" t="s">
        <v>1138</v>
      </c>
      <c r="P25" s="141"/>
      <c r="Q25" s="142"/>
      <c r="R25" s="144"/>
      <c r="S25" s="141"/>
      <c r="T25" s="139" t="s">
        <v>161</v>
      </c>
      <c r="U25" s="140" t="s">
        <v>980</v>
      </c>
      <c r="V25" s="141">
        <v>1000</v>
      </c>
      <c r="W25" s="142"/>
      <c r="X25" s="144"/>
      <c r="Y25" s="141"/>
      <c r="Z25" s="436"/>
      <c r="AA25" s="437"/>
      <c r="AB25" s="437"/>
      <c r="AC25" s="437"/>
      <c r="AD25" s="437"/>
      <c r="AE25" s="438"/>
      <c r="AF25" s="150"/>
    </row>
    <row r="26" spans="2:32" s="138" customFormat="1" ht="15" customHeight="1">
      <c r="B26" s="139" t="s">
        <v>162</v>
      </c>
      <c r="C26" s="140" t="s">
        <v>1349</v>
      </c>
      <c r="D26" s="141">
        <v>850</v>
      </c>
      <c r="E26" s="142"/>
      <c r="F26" s="141">
        <v>100</v>
      </c>
      <c r="G26" s="143"/>
      <c r="H26" s="139" t="s">
        <v>162</v>
      </c>
      <c r="I26" s="140" t="s">
        <v>981</v>
      </c>
      <c r="J26" s="141">
        <v>750</v>
      </c>
      <c r="K26" s="142"/>
      <c r="L26" s="142"/>
      <c r="M26" s="142"/>
      <c r="N26" s="139" t="s">
        <v>162</v>
      </c>
      <c r="O26" s="177" t="s">
        <v>983</v>
      </c>
      <c r="P26" s="141"/>
      <c r="Q26" s="142"/>
      <c r="R26" s="144"/>
      <c r="S26" s="141"/>
      <c r="T26" s="139" t="s">
        <v>162</v>
      </c>
      <c r="U26" s="140" t="s">
        <v>1199</v>
      </c>
      <c r="V26" s="141">
        <v>0</v>
      </c>
      <c r="W26" s="142"/>
      <c r="X26" s="144"/>
      <c r="Y26" s="141"/>
      <c r="Z26" s="436"/>
      <c r="AA26" s="437"/>
      <c r="AB26" s="437"/>
      <c r="AC26" s="437"/>
      <c r="AD26" s="437"/>
      <c r="AE26" s="438"/>
      <c r="AF26" s="150"/>
    </row>
    <row r="27" spans="2:32" s="138" customFormat="1" ht="15" customHeight="1">
      <c r="B27" s="139" t="s">
        <v>163</v>
      </c>
      <c r="C27" s="140"/>
      <c r="D27" s="141"/>
      <c r="E27" s="142"/>
      <c r="F27" s="144" t="s">
        <v>925</v>
      </c>
      <c r="G27" s="143"/>
      <c r="H27" s="139" t="s">
        <v>163</v>
      </c>
      <c r="I27" s="145"/>
      <c r="J27" s="141"/>
      <c r="K27" s="142"/>
      <c r="L27" s="144"/>
      <c r="M27" s="142"/>
      <c r="N27" s="139" t="s">
        <v>163</v>
      </c>
      <c r="O27" s="177"/>
      <c r="P27" s="141"/>
      <c r="Q27" s="142"/>
      <c r="R27" s="144"/>
      <c r="S27" s="141"/>
      <c r="T27" s="139" t="s">
        <v>163</v>
      </c>
      <c r="U27" s="140"/>
      <c r="V27" s="141"/>
      <c r="W27" s="142"/>
      <c r="X27" s="144"/>
      <c r="Y27" s="141"/>
      <c r="Z27" s="436"/>
      <c r="AA27" s="437"/>
      <c r="AB27" s="437"/>
      <c r="AC27" s="437"/>
      <c r="AD27" s="437"/>
      <c r="AE27" s="438"/>
      <c r="AF27" s="150"/>
    </row>
    <row r="28" spans="2:32" s="138" customFormat="1" ht="15" customHeight="1">
      <c r="B28" s="139" t="s">
        <v>164</v>
      </c>
      <c r="C28" s="140"/>
      <c r="D28" s="141"/>
      <c r="E28" s="146"/>
      <c r="F28" s="144" t="s">
        <v>925</v>
      </c>
      <c r="G28" s="143"/>
      <c r="H28" s="139" t="s">
        <v>164</v>
      </c>
      <c r="I28" s="140"/>
      <c r="J28" s="141"/>
      <c r="K28" s="146"/>
      <c r="L28" s="144"/>
      <c r="M28" s="146"/>
      <c r="N28" s="139" t="s">
        <v>164</v>
      </c>
      <c r="O28" s="177"/>
      <c r="P28" s="141"/>
      <c r="Q28" s="146"/>
      <c r="R28" s="144"/>
      <c r="S28" s="147"/>
      <c r="T28" s="139" t="s">
        <v>164</v>
      </c>
      <c r="U28" s="177" t="s">
        <v>1218</v>
      </c>
      <c r="V28" s="141">
        <v>900</v>
      </c>
      <c r="W28" s="146"/>
      <c r="X28" s="144"/>
      <c r="Y28" s="147"/>
      <c r="Z28" s="436"/>
      <c r="AA28" s="437"/>
      <c r="AB28" s="437"/>
      <c r="AC28" s="437"/>
      <c r="AD28" s="437"/>
      <c r="AE28" s="438"/>
      <c r="AF28" s="150"/>
    </row>
    <row r="29" spans="2:32" s="138" customFormat="1" ht="15" customHeight="1">
      <c r="B29" s="139" t="s">
        <v>167</v>
      </c>
      <c r="C29" s="140"/>
      <c r="D29" s="141"/>
      <c r="E29" s="142"/>
      <c r="F29" s="144" t="s">
        <v>925</v>
      </c>
      <c r="G29" s="143"/>
      <c r="H29" s="139" t="s">
        <v>167</v>
      </c>
      <c r="I29" s="177"/>
      <c r="J29" s="141"/>
      <c r="K29" s="142"/>
      <c r="L29" s="144"/>
      <c r="M29" s="142"/>
      <c r="N29" s="139" t="s">
        <v>167</v>
      </c>
      <c r="O29" s="177"/>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c r="D30" s="141"/>
      <c r="E30" s="142"/>
      <c r="F30" s="144" t="s">
        <v>925</v>
      </c>
      <c r="G30" s="148"/>
      <c r="H30" s="139" t="s">
        <v>168</v>
      </c>
      <c r="I30" s="177"/>
      <c r="J30" s="141"/>
      <c r="K30" s="142"/>
      <c r="L30" s="144"/>
      <c r="M30" s="142"/>
      <c r="N30" s="139" t="s">
        <v>168</v>
      </c>
      <c r="O30" s="177"/>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4200</v>
      </c>
      <c r="E34" s="159">
        <f>SUM(E24:E33)</f>
        <v>0</v>
      </c>
      <c r="F34" s="159">
        <f>SUM(F24:F33)</f>
        <v>500</v>
      </c>
      <c r="G34" s="186">
        <f>SUM(G24:G33)</f>
        <v>0</v>
      </c>
      <c r="H34" s="157"/>
      <c r="I34" s="158" t="s">
        <v>165</v>
      </c>
      <c r="J34" s="159">
        <f>SUM(J24:J33)</f>
        <v>1300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4400</v>
      </c>
      <c r="W34" s="159">
        <f>SUM(W24:W33)</f>
        <v>0</v>
      </c>
      <c r="X34" s="159">
        <f>SUM(X24:X33)</f>
        <v>0</v>
      </c>
      <c r="Y34" s="159">
        <f>SUM(Y24:Y33)</f>
        <v>0</v>
      </c>
      <c r="Z34" s="440"/>
      <c r="AA34" s="441"/>
      <c r="AB34" s="441"/>
      <c r="AC34" s="441"/>
      <c r="AD34" s="441"/>
      <c r="AE34" s="442"/>
      <c r="AF34" s="150"/>
    </row>
    <row r="35" spans="2:31" ht="18" customHeight="1">
      <c r="B35" s="401" t="s">
        <v>975</v>
      </c>
      <c r="C35" s="401"/>
      <c r="D35" s="401"/>
      <c r="E35" s="313"/>
      <c r="F35" s="313"/>
      <c r="G35" s="313"/>
      <c r="H35" s="393" t="s">
        <v>152</v>
      </c>
      <c r="I35" s="393"/>
      <c r="J35" s="402">
        <f>D49+J49+P49+V49</f>
        <v>5950</v>
      </c>
      <c r="K35" s="402"/>
      <c r="L35" s="387">
        <f>F49+L49+R49+X49</f>
        <v>250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839</v>
      </c>
      <c r="AA36" s="399"/>
      <c r="AB36" s="399"/>
      <c r="AC36" s="399"/>
      <c r="AD36" s="399"/>
      <c r="AE36" s="400"/>
      <c r="AF36" s="150"/>
    </row>
    <row r="37" spans="2:32" s="127" customFormat="1" ht="15" customHeight="1">
      <c r="B37" s="431"/>
      <c r="C37" s="405" t="s">
        <v>606</v>
      </c>
      <c r="D37" s="405" t="s">
        <v>199</v>
      </c>
      <c r="E37" s="407"/>
      <c r="F37" s="405" t="s">
        <v>160</v>
      </c>
      <c r="G37" s="408"/>
      <c r="H37" s="431"/>
      <c r="I37" s="405" t="s">
        <v>606</v>
      </c>
      <c r="J37" s="405" t="s">
        <v>199</v>
      </c>
      <c r="K37" s="407"/>
      <c r="L37" s="405" t="s">
        <v>160</v>
      </c>
      <c r="M37" s="408"/>
      <c r="N37" s="479"/>
      <c r="O37" s="481" t="s">
        <v>606</v>
      </c>
      <c r="P37" s="481" t="s">
        <v>199</v>
      </c>
      <c r="Q37" s="483"/>
      <c r="R37" s="481" t="s">
        <v>160</v>
      </c>
      <c r="S37" s="484"/>
      <c r="T37" s="431"/>
      <c r="U37" s="405" t="s">
        <v>606</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1274</v>
      </c>
      <c r="D39" s="134"/>
      <c r="E39" s="135"/>
      <c r="F39" s="134"/>
      <c r="G39" s="187"/>
      <c r="H39" s="314" t="s">
        <v>0</v>
      </c>
      <c r="I39" s="133" t="s">
        <v>982</v>
      </c>
      <c r="J39" s="134">
        <v>3150</v>
      </c>
      <c r="K39" s="135"/>
      <c r="L39" s="137"/>
      <c r="M39" s="134"/>
      <c r="N39" s="314" t="s">
        <v>0</v>
      </c>
      <c r="O39" s="133" t="s">
        <v>1274</v>
      </c>
      <c r="P39" s="134" t="s">
        <v>1251</v>
      </c>
      <c r="Q39" s="135"/>
      <c r="R39" s="137"/>
      <c r="S39" s="134"/>
      <c r="T39" s="314" t="s">
        <v>0</v>
      </c>
      <c r="U39" s="133" t="s">
        <v>982</v>
      </c>
      <c r="V39" s="134">
        <v>2800</v>
      </c>
      <c r="W39" s="135"/>
      <c r="X39" s="137">
        <v>250</v>
      </c>
      <c r="Y39" s="135"/>
      <c r="Z39" s="436"/>
      <c r="AA39" s="437"/>
      <c r="AB39" s="437"/>
      <c r="AC39" s="437"/>
      <c r="AD39" s="437"/>
      <c r="AE39" s="438"/>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6"/>
      <c r="AA40" s="437"/>
      <c r="AB40" s="437"/>
      <c r="AC40" s="437"/>
      <c r="AD40" s="437"/>
      <c r="AE40" s="438"/>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6"/>
      <c r="AA41" s="437"/>
      <c r="AB41" s="437"/>
      <c r="AC41" s="437"/>
      <c r="AD41" s="437"/>
      <c r="AE41" s="438"/>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6"/>
      <c r="AA42" s="437"/>
      <c r="AB42" s="437"/>
      <c r="AC42" s="437"/>
      <c r="AD42" s="437"/>
      <c r="AE42" s="438"/>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6"/>
      <c r="AA43" s="437"/>
      <c r="AB43" s="437"/>
      <c r="AC43" s="437"/>
      <c r="AD43" s="437"/>
      <c r="AE43" s="438"/>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6"/>
      <c r="AA44" s="437"/>
      <c r="AB44" s="437"/>
      <c r="AC44" s="437"/>
      <c r="AD44" s="437"/>
      <c r="AE44" s="438"/>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6"/>
      <c r="AA45" s="437"/>
      <c r="AB45" s="437"/>
      <c r="AC45" s="437"/>
      <c r="AD45" s="437"/>
      <c r="AE45" s="438"/>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6"/>
      <c r="AA46" s="437"/>
      <c r="AB46" s="437"/>
      <c r="AC46" s="437"/>
      <c r="AD46" s="437"/>
      <c r="AE46" s="438"/>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6"/>
      <c r="AA47" s="437"/>
      <c r="AB47" s="437"/>
      <c r="AC47" s="437"/>
      <c r="AD47" s="437"/>
      <c r="AE47" s="438"/>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6"/>
      <c r="AA48" s="437"/>
      <c r="AB48" s="437"/>
      <c r="AC48" s="437"/>
      <c r="AD48" s="437"/>
      <c r="AE48" s="438"/>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3150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2800</v>
      </c>
      <c r="W49" s="159">
        <f>SUM(W39:W48)</f>
        <v>0</v>
      </c>
      <c r="X49" s="159">
        <f>SUM(X39:X48)</f>
        <v>250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54" t="s">
        <v>179</v>
      </c>
      <c r="B1" s="554"/>
      <c r="C1" s="554"/>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45" t="s">
        <v>146</v>
      </c>
      <c r="C3" s="546"/>
      <c r="D3" s="546"/>
      <c r="E3" s="547"/>
      <c r="F3" s="551" t="s">
        <v>11</v>
      </c>
      <c r="G3" s="552"/>
      <c r="H3" s="533" t="s">
        <v>147</v>
      </c>
      <c r="I3" s="530"/>
      <c r="J3" s="541" t="e">
        <f>共通項目!#REF!</f>
        <v>#REF!</v>
      </c>
      <c r="K3" s="542"/>
      <c r="L3" s="542"/>
      <c r="M3" s="542"/>
      <c r="N3" s="542"/>
      <c r="O3" s="542"/>
      <c r="P3" s="542"/>
      <c r="Q3" s="543"/>
      <c r="R3" s="7" t="s">
        <v>148</v>
      </c>
      <c r="S3" s="522" t="e">
        <f>共通項目!#REF!</f>
        <v>#REF!</v>
      </c>
      <c r="T3" s="523"/>
      <c r="U3" s="523"/>
      <c r="V3" s="529" t="e">
        <f>共通項目!#REF!</f>
        <v>#REF!</v>
      </c>
      <c r="W3" s="530"/>
      <c r="X3" s="538" t="s">
        <v>171</v>
      </c>
      <c r="Y3" s="539"/>
      <c r="Z3" s="540"/>
      <c r="AA3" s="8"/>
    </row>
    <row r="4" spans="2:27" ht="21" customHeight="1">
      <c r="B4" s="548"/>
      <c r="C4" s="549"/>
      <c r="D4" s="549"/>
      <c r="E4" s="550"/>
      <c r="F4" s="531"/>
      <c r="G4" s="532"/>
      <c r="H4" s="533" t="s">
        <v>149</v>
      </c>
      <c r="I4" s="530"/>
      <c r="J4" s="541" t="e">
        <f>共通項目!#REF!</f>
        <v>#REF!</v>
      </c>
      <c r="K4" s="542"/>
      <c r="L4" s="542"/>
      <c r="M4" s="542"/>
      <c r="N4" s="542"/>
      <c r="O4" s="542"/>
      <c r="P4" s="542"/>
      <c r="Q4" s="543"/>
      <c r="R4" s="533" t="s">
        <v>150</v>
      </c>
      <c r="S4" s="529"/>
      <c r="T4" s="544" t="e">
        <f>共通項目!#REF!</f>
        <v>#REF!</v>
      </c>
      <c r="U4" s="544"/>
      <c r="V4" s="544"/>
      <c r="W4" s="1" t="s">
        <v>151</v>
      </c>
      <c r="X4" s="9" t="s">
        <v>172</v>
      </c>
      <c r="Y4" s="10" t="e">
        <f>共通項目!#REF!</f>
        <v>#REF!</v>
      </c>
      <c r="Z4" s="11" t="s">
        <v>173</v>
      </c>
      <c r="AA4" s="8"/>
    </row>
    <row r="5" spans="2:26" ht="18" customHeight="1">
      <c r="B5" s="553" t="s">
        <v>110</v>
      </c>
      <c r="C5" s="553"/>
      <c r="D5" s="553"/>
      <c r="E5" s="12"/>
      <c r="F5" s="12"/>
      <c r="G5" s="536" t="s">
        <v>152</v>
      </c>
      <c r="H5" s="536"/>
      <c r="I5" s="537">
        <f>D15+N15+I15+S15+X15</f>
        <v>10600</v>
      </c>
      <c r="J5" s="537"/>
      <c r="K5" s="537"/>
      <c r="L5" s="14"/>
      <c r="M5" s="15" t="s">
        <v>153</v>
      </c>
      <c r="N5" s="536">
        <f>F15+K15+P15+U15+Z15</f>
        <v>0</v>
      </c>
      <c r="O5" s="536"/>
      <c r="P5" s="14"/>
      <c r="Q5" s="14"/>
      <c r="R5" s="525" t="s">
        <v>177</v>
      </c>
      <c r="S5" s="525"/>
      <c r="T5" s="526">
        <f>N5+N16+N24</f>
        <v>0</v>
      </c>
      <c r="U5" s="526"/>
      <c r="V5" s="526"/>
      <c r="W5" s="61" t="s">
        <v>151</v>
      </c>
      <c r="X5" s="83">
        <v>164901</v>
      </c>
      <c r="Y5" s="16"/>
      <c r="Z5" s="16"/>
    </row>
    <row r="6" spans="1:27" s="16" customFormat="1" ht="15" customHeight="1">
      <c r="A6" s="3"/>
      <c r="B6" s="515" t="s">
        <v>154</v>
      </c>
      <c r="C6" s="516"/>
      <c r="D6" s="516"/>
      <c r="E6" s="516"/>
      <c r="F6" s="524"/>
      <c r="G6" s="515" t="s">
        <v>155</v>
      </c>
      <c r="H6" s="516"/>
      <c r="I6" s="516"/>
      <c r="J6" s="516"/>
      <c r="K6" s="524"/>
      <c r="L6" s="515" t="s">
        <v>156</v>
      </c>
      <c r="M6" s="516"/>
      <c r="N6" s="516"/>
      <c r="O6" s="516"/>
      <c r="P6" s="524"/>
      <c r="Q6" s="515" t="s">
        <v>157</v>
      </c>
      <c r="R6" s="516"/>
      <c r="S6" s="516"/>
      <c r="T6" s="516"/>
      <c r="U6" s="524"/>
      <c r="V6" s="527" t="s">
        <v>112</v>
      </c>
      <c r="W6" s="528"/>
      <c r="X6" s="528"/>
      <c r="Y6" s="528"/>
      <c r="Z6" s="528"/>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8" t="s">
        <v>165</v>
      </c>
      <c r="C15" s="519"/>
      <c r="D15" s="23">
        <f>SUM(D8:D14)</f>
        <v>2500</v>
      </c>
      <c r="E15" s="23">
        <f>SUM(E8:E14)</f>
        <v>100</v>
      </c>
      <c r="F15" s="31">
        <f>SUM(F8:F14)</f>
        <v>0</v>
      </c>
      <c r="G15" s="518" t="s">
        <v>165</v>
      </c>
      <c r="H15" s="519"/>
      <c r="I15" s="23">
        <f>SUM(I8:I14)</f>
        <v>700</v>
      </c>
      <c r="J15" s="23">
        <f>SUM(J8:J14)</f>
        <v>700</v>
      </c>
      <c r="K15" s="24">
        <f>SUM(K8:K14)</f>
        <v>0</v>
      </c>
      <c r="L15" s="518" t="s">
        <v>166</v>
      </c>
      <c r="M15" s="519"/>
      <c r="N15" s="23">
        <f>SUM(N8:N14)</f>
        <v>1000</v>
      </c>
      <c r="O15" s="23">
        <f>SUM(O8:O14)</f>
        <v>0</v>
      </c>
      <c r="P15" s="24">
        <f>SUM(P8:P14)</f>
        <v>0</v>
      </c>
      <c r="Q15" s="518" t="s">
        <v>165</v>
      </c>
      <c r="R15" s="519"/>
      <c r="S15" s="23">
        <f>SUM(S8:S14)</f>
        <v>3400</v>
      </c>
      <c r="T15" s="23">
        <f>SUM(T8:T14)</f>
        <v>50</v>
      </c>
      <c r="U15" s="24">
        <f>SUM(U8:U14)</f>
        <v>0</v>
      </c>
      <c r="V15" s="518">
        <v>0</v>
      </c>
      <c r="W15" s="519"/>
      <c r="X15" s="23">
        <f>SUM(X8:X14)</f>
        <v>3000</v>
      </c>
      <c r="Y15" s="23">
        <f>SUM(Y8:Y14)</f>
        <v>250</v>
      </c>
      <c r="Z15" s="24">
        <f>SUM(Z8:Z14)</f>
        <v>0</v>
      </c>
      <c r="AA15" s="22"/>
    </row>
    <row r="16" spans="1:27" ht="18" customHeight="1">
      <c r="A16" s="3"/>
      <c r="B16" s="535" t="s">
        <v>119</v>
      </c>
      <c r="C16" s="535"/>
      <c r="D16" s="535"/>
      <c r="E16" s="12"/>
      <c r="F16" s="12"/>
      <c r="G16" s="536" t="s">
        <v>152</v>
      </c>
      <c r="H16" s="536"/>
      <c r="I16" s="537">
        <f>D23+I23+N23+S23+X23</f>
        <v>4150</v>
      </c>
      <c r="J16" s="537"/>
      <c r="K16" s="16"/>
      <c r="L16" s="16"/>
      <c r="M16" s="13" t="s">
        <v>153</v>
      </c>
      <c r="N16" s="536">
        <f>F23+K23+P23+U23+Z23</f>
        <v>0</v>
      </c>
      <c r="O16" s="536"/>
      <c r="P16" s="16"/>
      <c r="Q16" s="16"/>
      <c r="R16" s="16"/>
      <c r="S16" s="16"/>
      <c r="T16" s="16"/>
      <c r="U16" s="16"/>
      <c r="V16" s="25"/>
      <c r="W16" s="25"/>
      <c r="X16" s="25"/>
      <c r="Y16" s="16"/>
      <c r="Z16" s="16"/>
      <c r="AA16" s="26"/>
    </row>
    <row r="17" spans="1:27" s="16" customFormat="1" ht="15" customHeight="1">
      <c r="A17" s="2"/>
      <c r="B17" s="515" t="s">
        <v>154</v>
      </c>
      <c r="C17" s="516"/>
      <c r="D17" s="516"/>
      <c r="E17" s="516"/>
      <c r="F17" s="524"/>
      <c r="G17" s="515" t="s">
        <v>155</v>
      </c>
      <c r="H17" s="516"/>
      <c r="I17" s="516"/>
      <c r="J17" s="516"/>
      <c r="K17" s="524"/>
      <c r="L17" s="515" t="s">
        <v>156</v>
      </c>
      <c r="M17" s="516"/>
      <c r="N17" s="516"/>
      <c r="O17" s="516"/>
      <c r="P17" s="524"/>
      <c r="Q17" s="515" t="s">
        <v>157</v>
      </c>
      <c r="R17" s="516"/>
      <c r="S17" s="516"/>
      <c r="T17" s="516"/>
      <c r="U17" s="524"/>
      <c r="V17" s="527" t="s">
        <v>111</v>
      </c>
      <c r="W17" s="528"/>
      <c r="X17" s="528"/>
      <c r="Y17" s="528"/>
      <c r="Z17" s="528"/>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8" t="s">
        <v>165</v>
      </c>
      <c r="C23" s="519"/>
      <c r="D23" s="23">
        <f>SUM(D19:D22)</f>
        <v>4150</v>
      </c>
      <c r="E23" s="23">
        <f>SUM(E19:E22)</f>
        <v>400</v>
      </c>
      <c r="F23" s="31">
        <f>SUM(F19:F22)</f>
        <v>0</v>
      </c>
      <c r="G23" s="518" t="s">
        <v>165</v>
      </c>
      <c r="H23" s="519"/>
      <c r="I23" s="23">
        <f>SUM(I19:I22)</f>
        <v>0</v>
      </c>
      <c r="J23" s="23">
        <f>SUM(J19:J22)</f>
        <v>0</v>
      </c>
      <c r="K23" s="24">
        <f>SUM(K19:K22)</f>
        <v>0</v>
      </c>
      <c r="L23" s="518" t="s">
        <v>165</v>
      </c>
      <c r="M23" s="519"/>
      <c r="N23" s="23">
        <f>SUM(N19:N22)</f>
        <v>0</v>
      </c>
      <c r="O23" s="23">
        <f>SUM(O19:O22)</f>
        <v>0</v>
      </c>
      <c r="P23" s="24">
        <f>SUM(P19:P22)</f>
        <v>0</v>
      </c>
      <c r="Q23" s="518" t="s">
        <v>165</v>
      </c>
      <c r="R23" s="519"/>
      <c r="S23" s="23">
        <f>SUM(S19:S22)</f>
        <v>0</v>
      </c>
      <c r="T23" s="23">
        <f>SUM(T19:T22)</f>
        <v>0</v>
      </c>
      <c r="U23" s="24">
        <f>SUM(U19:U22)</f>
        <v>0</v>
      </c>
      <c r="V23" s="520">
        <v>0</v>
      </c>
      <c r="W23" s="521"/>
      <c r="X23" s="23">
        <f>SUM(X19:X22)</f>
        <v>0</v>
      </c>
      <c r="Y23" s="23">
        <f>SUM(Y19:Y22)</f>
        <v>0</v>
      </c>
      <c r="Z23" s="60">
        <f>SUM(Z19:Z22)</f>
        <v>0</v>
      </c>
      <c r="AA23" s="18"/>
    </row>
    <row r="24" spans="2:26" ht="18" customHeight="1">
      <c r="B24" s="534" t="s">
        <v>133</v>
      </c>
      <c r="C24" s="534"/>
      <c r="D24" s="534"/>
      <c r="E24" s="12"/>
      <c r="F24" s="12"/>
      <c r="G24" s="536" t="s">
        <v>152</v>
      </c>
      <c r="H24" s="536"/>
      <c r="I24" s="537">
        <f>D35+I35+N35+S35</f>
        <v>12250</v>
      </c>
      <c r="J24" s="537"/>
      <c r="K24" s="16"/>
      <c r="L24" s="16"/>
      <c r="M24" s="13" t="s">
        <v>153</v>
      </c>
      <c r="N24" s="536">
        <f>F35+K35+P35+U35+Z35</f>
        <v>0</v>
      </c>
      <c r="O24" s="536"/>
      <c r="P24" s="16"/>
      <c r="Q24" s="16"/>
      <c r="R24" s="16"/>
      <c r="S24" s="16"/>
      <c r="T24" s="16"/>
      <c r="U24" s="25"/>
      <c r="V24" s="29"/>
      <c r="W24" s="25"/>
      <c r="X24" s="25"/>
      <c r="Y24" s="16"/>
      <c r="Z24" s="16"/>
    </row>
    <row r="25" spans="1:27" s="16" customFormat="1" ht="15" customHeight="1">
      <c r="A25" s="2"/>
      <c r="B25" s="515" t="s">
        <v>154</v>
      </c>
      <c r="C25" s="516"/>
      <c r="D25" s="516"/>
      <c r="E25" s="516"/>
      <c r="F25" s="524"/>
      <c r="G25" s="515" t="s">
        <v>155</v>
      </c>
      <c r="H25" s="516"/>
      <c r="I25" s="516"/>
      <c r="J25" s="516"/>
      <c r="K25" s="524"/>
      <c r="L25" s="515" t="s">
        <v>156</v>
      </c>
      <c r="M25" s="516"/>
      <c r="N25" s="516"/>
      <c r="O25" s="516"/>
      <c r="P25" s="524"/>
      <c r="Q25" s="515" t="s">
        <v>157</v>
      </c>
      <c r="R25" s="516"/>
      <c r="S25" s="516"/>
      <c r="T25" s="516"/>
      <c r="U25" s="524"/>
      <c r="V25" s="527" t="s">
        <v>129</v>
      </c>
      <c r="W25" s="528"/>
      <c r="X25" s="528"/>
      <c r="Y25" s="528"/>
      <c r="Z25" s="528"/>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8" t="s">
        <v>165</v>
      </c>
      <c r="C35" s="519"/>
      <c r="D35" s="23">
        <f>SUM(D27:D34)</f>
        <v>4350</v>
      </c>
      <c r="E35" s="23">
        <f>SUM(E27:E34)</f>
        <v>400</v>
      </c>
      <c r="F35" s="31">
        <f>SUM(F27:F34)</f>
        <v>0</v>
      </c>
      <c r="G35" s="518" t="s">
        <v>165</v>
      </c>
      <c r="H35" s="519"/>
      <c r="I35" s="23">
        <f>SUM(I27:I34)</f>
        <v>7900</v>
      </c>
      <c r="J35" s="23">
        <f>SUM(J27:J34)</f>
        <v>900</v>
      </c>
      <c r="K35" s="24">
        <f>SUM(K27:K34)</f>
        <v>0</v>
      </c>
      <c r="L35" s="518" t="s">
        <v>166</v>
      </c>
      <c r="M35" s="519"/>
      <c r="N35" s="23">
        <f>SUM(N27:N34)</f>
        <v>0</v>
      </c>
      <c r="O35" s="23">
        <f>SUM(O27:O34)</f>
        <v>0</v>
      </c>
      <c r="P35" s="24">
        <f>SUM(P27:P34)</f>
        <v>0</v>
      </c>
      <c r="Q35" s="518" t="s">
        <v>165</v>
      </c>
      <c r="R35" s="519"/>
      <c r="S35" s="23">
        <f>SUM(S27:S34)</f>
        <v>0</v>
      </c>
      <c r="T35" s="23">
        <f>SUM(T27:T34)</f>
        <v>0</v>
      </c>
      <c r="U35" s="24">
        <f>SUM(U27:U34)</f>
        <v>0</v>
      </c>
      <c r="V35" s="518">
        <v>0</v>
      </c>
      <c r="W35" s="519"/>
      <c r="X35" s="23">
        <f>SUM(X27:X34)</f>
        <v>0</v>
      </c>
      <c r="Y35" s="23">
        <f>SUM(Y27:Y34)</f>
        <v>0</v>
      </c>
      <c r="Z35" s="24">
        <f>SUM(Z27:Z34)</f>
        <v>0</v>
      </c>
      <c r="AA35" s="18"/>
    </row>
    <row r="36" spans="1:27" ht="21" customHeight="1">
      <c r="A36" s="4"/>
      <c r="B36" s="535" t="s">
        <v>2</v>
      </c>
      <c r="C36" s="535"/>
      <c r="D36" s="535"/>
      <c r="E36" s="12"/>
      <c r="F36" s="12"/>
      <c r="G36" s="536" t="s">
        <v>152</v>
      </c>
      <c r="H36" s="536"/>
      <c r="I36" s="537">
        <f>D50+I50+N50+S50+X50</f>
        <v>20050</v>
      </c>
      <c r="J36" s="537"/>
      <c r="K36" s="16"/>
      <c r="L36" s="16"/>
      <c r="M36" s="13" t="s">
        <v>153</v>
      </c>
      <c r="N36" s="536">
        <f>F50+K50+P50+U50+Z50</f>
        <v>0</v>
      </c>
      <c r="O36" s="536"/>
      <c r="P36" s="16"/>
      <c r="Q36" s="16"/>
      <c r="R36" s="16"/>
      <c r="S36" s="16"/>
      <c r="T36" s="16"/>
      <c r="U36" s="16"/>
      <c r="V36" s="25"/>
      <c r="W36" s="25"/>
      <c r="X36" s="25"/>
      <c r="Y36" s="16"/>
      <c r="Z36" s="16"/>
      <c r="AA36" s="26"/>
    </row>
    <row r="37" spans="1:27" s="16" customFormat="1" ht="15" customHeight="1">
      <c r="A37" s="3"/>
      <c r="B37" s="515" t="s">
        <v>154</v>
      </c>
      <c r="C37" s="516"/>
      <c r="D37" s="516"/>
      <c r="E37" s="516"/>
      <c r="F37" s="524"/>
      <c r="G37" s="515" t="s">
        <v>155</v>
      </c>
      <c r="H37" s="516"/>
      <c r="I37" s="516"/>
      <c r="J37" s="516"/>
      <c r="K37" s="524"/>
      <c r="L37" s="515" t="s">
        <v>156</v>
      </c>
      <c r="M37" s="516"/>
      <c r="N37" s="516"/>
      <c r="O37" s="516"/>
      <c r="P37" s="524"/>
      <c r="Q37" s="515" t="s">
        <v>157</v>
      </c>
      <c r="R37" s="516"/>
      <c r="S37" s="516"/>
      <c r="T37" s="516"/>
      <c r="U37" s="524"/>
      <c r="V37" s="515" t="s">
        <v>1</v>
      </c>
      <c r="W37" s="516"/>
      <c r="X37" s="516"/>
      <c r="Y37" s="516"/>
      <c r="Z37" s="517"/>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8" t="s">
        <v>165</v>
      </c>
      <c r="C50" s="519"/>
      <c r="D50" s="23">
        <f>SUM(D39:D49)</f>
        <v>15050</v>
      </c>
      <c r="E50" s="23">
        <f>SUM(E39:E49)</f>
        <v>2850</v>
      </c>
      <c r="F50" s="31">
        <f>SUM(F39:F49)</f>
        <v>0</v>
      </c>
      <c r="G50" s="518" t="s">
        <v>165</v>
      </c>
      <c r="H50" s="519"/>
      <c r="I50" s="23">
        <f>SUM(I39:I49)</f>
        <v>0</v>
      </c>
      <c r="J50" s="23">
        <f>SUM(J39:J49)</f>
        <v>0</v>
      </c>
      <c r="K50" s="24">
        <f>SUM(K39:K49)</f>
        <v>0</v>
      </c>
      <c r="L50" s="518" t="s">
        <v>165</v>
      </c>
      <c r="M50" s="519"/>
      <c r="N50" s="23">
        <f>SUM(N39:N49)</f>
        <v>0</v>
      </c>
      <c r="O50" s="23">
        <f>SUM(O39:O49)</f>
        <v>0</v>
      </c>
      <c r="P50" s="24">
        <f>SUM(P39:P49)</f>
        <v>0</v>
      </c>
      <c r="Q50" s="518" t="s">
        <v>165</v>
      </c>
      <c r="R50" s="519"/>
      <c r="S50" s="23">
        <f>SUM(S39:S49)</f>
        <v>0</v>
      </c>
      <c r="T50" s="23">
        <f>SUM(T39:T49)</f>
        <v>0</v>
      </c>
      <c r="U50" s="24">
        <f>SUM(U39:U49)</f>
        <v>0</v>
      </c>
      <c r="V50" s="520" t="s">
        <v>165</v>
      </c>
      <c r="W50" s="521"/>
      <c r="X50" s="23">
        <f>SUM(X39:X49)</f>
        <v>5000</v>
      </c>
      <c r="Y50" s="23">
        <f>SUM(Y39:Y49)</f>
        <v>550</v>
      </c>
      <c r="Z50" s="59">
        <f>SUM(Z39:Z49)</f>
        <v>0</v>
      </c>
      <c r="AA50" s="18"/>
    </row>
  </sheetData>
  <sheetProtection sheet="1" objects="1" scenarios="1"/>
  <mergeCells count="71">
    <mergeCell ref="A1:C1"/>
    <mergeCell ref="Q25:U25"/>
    <mergeCell ref="B35:C35"/>
    <mergeCell ref="G35:H35"/>
    <mergeCell ref="L35:M35"/>
    <mergeCell ref="Q35:R35"/>
    <mergeCell ref="B25:F25"/>
    <mergeCell ref="G25:K25"/>
    <mergeCell ref="L25:P25"/>
    <mergeCell ref="I24:J24"/>
    <mergeCell ref="G24:H24"/>
    <mergeCell ref="N24:O24"/>
    <mergeCell ref="L23:M23"/>
    <mergeCell ref="G15:H15"/>
    <mergeCell ref="L15:M15"/>
    <mergeCell ref="I16:J16"/>
    <mergeCell ref="N16:O16"/>
    <mergeCell ref="G23:H23"/>
    <mergeCell ref="B15:C15"/>
    <mergeCell ref="L6:P6"/>
    <mergeCell ref="B3:E4"/>
    <mergeCell ref="N5:O5"/>
    <mergeCell ref="I5:K5"/>
    <mergeCell ref="F3:G3"/>
    <mergeCell ref="B5:D5"/>
    <mergeCell ref="H3:I3"/>
    <mergeCell ref="G5:H5"/>
    <mergeCell ref="B16:D16"/>
    <mergeCell ref="G16:H16"/>
    <mergeCell ref="Q23:R23"/>
    <mergeCell ref="B17:F17"/>
    <mergeCell ref="G17:K17"/>
    <mergeCell ref="L17:P17"/>
    <mergeCell ref="Q17:U17"/>
    <mergeCell ref="B23:C23"/>
    <mergeCell ref="V25:Z25"/>
    <mergeCell ref="V35:W35"/>
    <mergeCell ref="V17:Z17"/>
    <mergeCell ref="V23:W23"/>
    <mergeCell ref="Q15:R15"/>
    <mergeCell ref="X3:Z3"/>
    <mergeCell ref="J4:Q4"/>
    <mergeCell ref="R4:S4"/>
    <mergeCell ref="T4:V4"/>
    <mergeCell ref="J3:Q3"/>
    <mergeCell ref="B24:D24"/>
    <mergeCell ref="V15:W15"/>
    <mergeCell ref="B37:F37"/>
    <mergeCell ref="G37:K37"/>
    <mergeCell ref="L37:P37"/>
    <mergeCell ref="Q37:U37"/>
    <mergeCell ref="B36:D36"/>
    <mergeCell ref="G36:H36"/>
    <mergeCell ref="I36:J36"/>
    <mergeCell ref="N36:O36"/>
    <mergeCell ref="S3:U3"/>
    <mergeCell ref="Q6:U6"/>
    <mergeCell ref="B6:F6"/>
    <mergeCell ref="G6:K6"/>
    <mergeCell ref="R5:S5"/>
    <mergeCell ref="T5:V5"/>
    <mergeCell ref="V6:Z6"/>
    <mergeCell ref="V3:W3"/>
    <mergeCell ref="F4:G4"/>
    <mergeCell ref="H4:I4"/>
    <mergeCell ref="V37:Z37"/>
    <mergeCell ref="B50:C50"/>
    <mergeCell ref="G50:H50"/>
    <mergeCell ref="L50:M50"/>
    <mergeCell ref="Q50:R50"/>
    <mergeCell ref="V50:W50"/>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1161</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552</v>
      </c>
      <c r="AB2" s="410"/>
      <c r="AC2" s="410"/>
      <c r="AD2" s="113" t="s">
        <v>14</v>
      </c>
      <c r="AE2" s="114">
        <v>1</v>
      </c>
      <c r="AF2" s="114"/>
    </row>
    <row r="3" spans="2:32" s="115" customFormat="1"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992</v>
      </c>
      <c r="C5" s="401"/>
      <c r="D5" s="401"/>
      <c r="E5" s="113"/>
      <c r="F5" s="113"/>
      <c r="G5" s="113"/>
      <c r="H5" s="393" t="s">
        <v>152</v>
      </c>
      <c r="I5" s="393"/>
      <c r="J5" s="402">
        <f>D49+J49+P49+V49</f>
        <v>83700</v>
      </c>
      <c r="K5" s="402"/>
      <c r="L5" s="387">
        <f>F49+L49+R49+X49+AD19</f>
        <v>5500</v>
      </c>
      <c r="M5" s="387"/>
      <c r="N5" s="121"/>
      <c r="O5" s="113" t="s">
        <v>153</v>
      </c>
      <c r="P5" s="402">
        <f>+E49+K49+Q49+W49</f>
        <v>0</v>
      </c>
      <c r="Q5" s="402"/>
      <c r="R5" s="387">
        <f>G49+M49+S49+Y49+AE19</f>
        <v>0</v>
      </c>
      <c r="S5" s="387"/>
      <c r="T5" s="121"/>
      <c r="U5" s="393" t="s">
        <v>177</v>
      </c>
      <c r="V5" s="393"/>
      <c r="W5" s="394">
        <f>P5+R5</f>
        <v>0</v>
      </c>
      <c r="X5" s="394"/>
      <c r="Y5" s="394"/>
      <c r="Z5" s="394"/>
      <c r="AA5" s="122" t="s">
        <v>151</v>
      </c>
      <c r="AB5" s="123"/>
      <c r="AC5" s="124"/>
      <c r="AD5" s="124"/>
      <c r="AE5" s="124"/>
    </row>
    <row r="6" spans="1:32" ht="15" customHeight="1">
      <c r="A6" s="106"/>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216</v>
      </c>
      <c r="AA6" s="399"/>
      <c r="AB6" s="399"/>
      <c r="AC6" s="399"/>
      <c r="AD6" s="399"/>
      <c r="AE6" s="400"/>
      <c r="AF6" s="125"/>
    </row>
    <row r="7" spans="2:32" s="126" customFormat="1" ht="15" customHeight="1">
      <c r="B7" s="403"/>
      <c r="C7" s="405" t="s">
        <v>606</v>
      </c>
      <c r="D7" s="405" t="s">
        <v>199</v>
      </c>
      <c r="E7" s="407"/>
      <c r="F7" s="405" t="s">
        <v>160</v>
      </c>
      <c r="G7" s="408"/>
      <c r="H7" s="403"/>
      <c r="I7" s="405" t="s">
        <v>606</v>
      </c>
      <c r="J7" s="405" t="s">
        <v>199</v>
      </c>
      <c r="K7" s="407"/>
      <c r="L7" s="405" t="s">
        <v>160</v>
      </c>
      <c r="M7" s="408"/>
      <c r="N7" s="403"/>
      <c r="O7" s="405" t="s">
        <v>606</v>
      </c>
      <c r="P7" s="405" t="s">
        <v>199</v>
      </c>
      <c r="Q7" s="407"/>
      <c r="R7" s="405" t="s">
        <v>160</v>
      </c>
      <c r="S7" s="408"/>
      <c r="T7" s="403"/>
      <c r="U7" s="405" t="s">
        <v>606</v>
      </c>
      <c r="V7" s="405" t="s">
        <v>199</v>
      </c>
      <c r="W7" s="407"/>
      <c r="X7" s="405" t="s">
        <v>160</v>
      </c>
      <c r="Y7" s="408"/>
      <c r="Z7" s="411"/>
      <c r="AA7" s="412"/>
      <c r="AB7" s="412"/>
      <c r="AC7" s="412"/>
      <c r="AD7" s="412"/>
      <c r="AE7" s="413"/>
      <c r="AF7" s="127"/>
    </row>
    <row r="8" spans="1:32" s="126" customFormat="1" ht="13.5" customHeight="1">
      <c r="A8" s="128"/>
      <c r="B8" s="404"/>
      <c r="C8" s="406"/>
      <c r="D8" s="129" t="s">
        <v>152</v>
      </c>
      <c r="E8" s="130" t="s">
        <v>205</v>
      </c>
      <c r="F8" s="129" t="s">
        <v>152</v>
      </c>
      <c r="G8" s="130" t="s">
        <v>205</v>
      </c>
      <c r="H8" s="404"/>
      <c r="I8" s="406"/>
      <c r="J8" s="129" t="s">
        <v>152</v>
      </c>
      <c r="K8" s="130" t="s">
        <v>205</v>
      </c>
      <c r="L8" s="129" t="s">
        <v>152</v>
      </c>
      <c r="M8" s="130" t="s">
        <v>205</v>
      </c>
      <c r="N8" s="404"/>
      <c r="O8" s="406"/>
      <c r="P8" s="129" t="s">
        <v>152</v>
      </c>
      <c r="Q8" s="130" t="s">
        <v>205</v>
      </c>
      <c r="R8" s="129" t="s">
        <v>152</v>
      </c>
      <c r="S8" s="130" t="s">
        <v>205</v>
      </c>
      <c r="T8" s="404"/>
      <c r="U8" s="406"/>
      <c r="V8" s="129" t="s">
        <v>152</v>
      </c>
      <c r="W8" s="130" t="s">
        <v>205</v>
      </c>
      <c r="X8" s="129" t="s">
        <v>152</v>
      </c>
      <c r="Y8" s="130" t="s">
        <v>205</v>
      </c>
      <c r="Z8" s="414"/>
      <c r="AA8" s="415"/>
      <c r="AB8" s="415"/>
      <c r="AC8" s="415"/>
      <c r="AD8" s="415"/>
      <c r="AE8" s="416"/>
      <c r="AF8" s="127"/>
    </row>
    <row r="9" spans="2:32" s="131" customFormat="1" ht="15" customHeight="1">
      <c r="B9" s="132" t="s">
        <v>0</v>
      </c>
      <c r="C9" s="133" t="s">
        <v>1282</v>
      </c>
      <c r="D9" s="134">
        <v>1750</v>
      </c>
      <c r="E9" s="135"/>
      <c r="F9" s="134">
        <v>500</v>
      </c>
      <c r="G9" s="136"/>
      <c r="H9" s="132" t="s">
        <v>0</v>
      </c>
      <c r="I9" s="133" t="s">
        <v>555</v>
      </c>
      <c r="J9" s="134" t="s">
        <v>252</v>
      </c>
      <c r="K9" s="135"/>
      <c r="L9" s="134"/>
      <c r="M9" s="135"/>
      <c r="N9" s="132" t="s">
        <v>0</v>
      </c>
      <c r="O9" s="133" t="s">
        <v>1056</v>
      </c>
      <c r="P9" s="134" t="s">
        <v>1053</v>
      </c>
      <c r="Q9" s="135">
        <v>0</v>
      </c>
      <c r="R9" s="137"/>
      <c r="S9" s="134"/>
      <c r="T9" s="132" t="s">
        <v>0</v>
      </c>
      <c r="U9" s="133" t="s">
        <v>254</v>
      </c>
      <c r="V9" s="134">
        <v>2700</v>
      </c>
      <c r="W9" s="135">
        <v>0</v>
      </c>
      <c r="X9" s="137"/>
      <c r="Y9" s="134"/>
      <c r="Z9" s="382"/>
      <c r="AA9" s="383"/>
      <c r="AB9" s="383"/>
      <c r="AC9" s="383"/>
      <c r="AD9" s="383"/>
      <c r="AE9" s="384"/>
      <c r="AF9" s="138"/>
    </row>
    <row r="10" spans="2:32" s="131" customFormat="1" ht="15" customHeight="1">
      <c r="B10" s="139" t="s">
        <v>161</v>
      </c>
      <c r="C10" s="140" t="s">
        <v>1280</v>
      </c>
      <c r="D10" s="141" t="s">
        <v>1277</v>
      </c>
      <c r="E10" s="142">
        <v>0</v>
      </c>
      <c r="F10" s="141"/>
      <c r="G10" s="143"/>
      <c r="H10" s="139" t="s">
        <v>161</v>
      </c>
      <c r="I10" s="140" t="s">
        <v>1173</v>
      </c>
      <c r="J10" s="141" t="s">
        <v>1172</v>
      </c>
      <c r="K10" s="142">
        <v>0</v>
      </c>
      <c r="L10" s="141"/>
      <c r="M10" s="142"/>
      <c r="N10" s="139" t="s">
        <v>161</v>
      </c>
      <c r="O10" s="140" t="s">
        <v>256</v>
      </c>
      <c r="P10" s="141">
        <v>700</v>
      </c>
      <c r="Q10" s="142">
        <v>0</v>
      </c>
      <c r="R10" s="144"/>
      <c r="S10" s="141"/>
      <c r="T10" s="139" t="s">
        <v>161</v>
      </c>
      <c r="U10" s="145" t="s">
        <v>257</v>
      </c>
      <c r="V10" s="141">
        <v>2750</v>
      </c>
      <c r="W10" s="142">
        <v>0</v>
      </c>
      <c r="X10" s="144"/>
      <c r="Y10" s="141"/>
      <c r="Z10" s="382"/>
      <c r="AA10" s="383"/>
      <c r="AB10" s="383"/>
      <c r="AC10" s="383"/>
      <c r="AD10" s="383"/>
      <c r="AE10" s="384"/>
      <c r="AF10" s="138"/>
    </row>
    <row r="11" spans="2:32" s="131" customFormat="1" ht="15" customHeight="1">
      <c r="B11" s="139" t="s">
        <v>162</v>
      </c>
      <c r="C11" s="140" t="s">
        <v>1370</v>
      </c>
      <c r="D11" s="141">
        <v>2400</v>
      </c>
      <c r="E11" s="142"/>
      <c r="F11" s="141">
        <v>500</v>
      </c>
      <c r="G11" s="143"/>
      <c r="H11" s="139" t="s">
        <v>162</v>
      </c>
      <c r="I11" s="140"/>
      <c r="J11" s="141">
        <v>0</v>
      </c>
      <c r="K11" s="142"/>
      <c r="L11" s="141"/>
      <c r="M11" s="142"/>
      <c r="N11" s="139" t="s">
        <v>162</v>
      </c>
      <c r="O11" s="140" t="s">
        <v>1057</v>
      </c>
      <c r="P11" s="141" t="s">
        <v>1054</v>
      </c>
      <c r="Q11" s="142">
        <v>0</v>
      </c>
      <c r="R11" s="144"/>
      <c r="S11" s="141"/>
      <c r="T11" s="139" t="s">
        <v>162</v>
      </c>
      <c r="U11" s="140" t="s">
        <v>258</v>
      </c>
      <c r="V11" s="141">
        <v>1550</v>
      </c>
      <c r="W11" s="142">
        <v>0</v>
      </c>
      <c r="X11" s="144"/>
      <c r="Y11" s="141"/>
      <c r="Z11" s="382"/>
      <c r="AA11" s="383"/>
      <c r="AB11" s="383"/>
      <c r="AC11" s="383"/>
      <c r="AD11" s="383"/>
      <c r="AE11" s="384"/>
      <c r="AF11" s="138"/>
    </row>
    <row r="12" spans="2:32" s="131" customFormat="1" ht="15" customHeight="1">
      <c r="B12" s="139" t="s">
        <v>163</v>
      </c>
      <c r="C12" s="140"/>
      <c r="D12" s="141"/>
      <c r="E12" s="142"/>
      <c r="F12" s="141"/>
      <c r="G12" s="143"/>
      <c r="H12" s="139" t="s">
        <v>163</v>
      </c>
      <c r="I12" s="140" t="s">
        <v>1152</v>
      </c>
      <c r="J12" s="141" t="s">
        <v>1151</v>
      </c>
      <c r="K12" s="142">
        <v>0</v>
      </c>
      <c r="L12" s="141"/>
      <c r="M12" s="142"/>
      <c r="N12" s="139" t="s">
        <v>163</v>
      </c>
      <c r="O12" s="140" t="s">
        <v>1425</v>
      </c>
      <c r="P12" s="141" t="s">
        <v>1424</v>
      </c>
      <c r="Q12" s="142">
        <v>0</v>
      </c>
      <c r="R12" s="144"/>
      <c r="S12" s="141"/>
      <c r="T12" s="139" t="s">
        <v>163</v>
      </c>
      <c r="U12" s="140" t="s">
        <v>613</v>
      </c>
      <c r="V12" s="141">
        <v>1550</v>
      </c>
      <c r="W12" s="146">
        <v>0</v>
      </c>
      <c r="X12" s="147"/>
      <c r="Y12" s="141"/>
      <c r="Z12" s="382"/>
      <c r="AA12" s="383"/>
      <c r="AB12" s="383"/>
      <c r="AC12" s="383"/>
      <c r="AD12" s="383"/>
      <c r="AE12" s="384"/>
      <c r="AF12" s="138"/>
    </row>
    <row r="13" spans="2:32" s="131" customFormat="1" ht="15" customHeight="1">
      <c r="B13" s="139" t="s">
        <v>164</v>
      </c>
      <c r="C13" s="140" t="s">
        <v>1281</v>
      </c>
      <c r="D13" s="141">
        <v>3500</v>
      </c>
      <c r="E13" s="146">
        <v>0</v>
      </c>
      <c r="F13" s="147">
        <v>650</v>
      </c>
      <c r="G13" s="143"/>
      <c r="H13" s="139" t="s">
        <v>164</v>
      </c>
      <c r="I13" s="140" t="s">
        <v>1085</v>
      </c>
      <c r="J13" s="141" t="s">
        <v>1174</v>
      </c>
      <c r="K13" s="146">
        <v>0</v>
      </c>
      <c r="L13" s="147"/>
      <c r="M13" s="146"/>
      <c r="N13" s="139" t="s">
        <v>164</v>
      </c>
      <c r="O13" s="140" t="s">
        <v>259</v>
      </c>
      <c r="P13" s="141">
        <v>1550</v>
      </c>
      <c r="Q13" s="146">
        <v>0</v>
      </c>
      <c r="R13" s="144"/>
      <c r="S13" s="147"/>
      <c r="T13" s="139" t="s">
        <v>164</v>
      </c>
      <c r="U13" s="140" t="s">
        <v>260</v>
      </c>
      <c r="V13" s="141">
        <v>3250</v>
      </c>
      <c r="W13" s="146">
        <v>0</v>
      </c>
      <c r="X13" s="147"/>
      <c r="Y13" s="147"/>
      <c r="Z13" s="382"/>
      <c r="AA13" s="383"/>
      <c r="AB13" s="383"/>
      <c r="AC13" s="383"/>
      <c r="AD13" s="383"/>
      <c r="AE13" s="384"/>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2"/>
      <c r="AA14" s="383"/>
      <c r="AB14" s="383"/>
      <c r="AC14" s="383"/>
      <c r="AD14" s="383"/>
      <c r="AE14" s="384"/>
      <c r="AF14" s="138"/>
    </row>
    <row r="15" spans="2:32" s="131" customFormat="1" ht="15" customHeight="1">
      <c r="B15" s="139" t="s">
        <v>168</v>
      </c>
      <c r="C15" s="140" t="s">
        <v>608</v>
      </c>
      <c r="D15" s="141">
        <v>1150</v>
      </c>
      <c r="E15" s="142">
        <v>0</v>
      </c>
      <c r="F15" s="141">
        <v>200</v>
      </c>
      <c r="G15" s="148"/>
      <c r="H15" s="139" t="s">
        <v>168</v>
      </c>
      <c r="I15" s="140"/>
      <c r="J15" s="141"/>
      <c r="K15" s="142"/>
      <c r="L15" s="141"/>
      <c r="M15" s="142"/>
      <c r="N15" s="139" t="s">
        <v>168</v>
      </c>
      <c r="O15" s="140" t="s">
        <v>1058</v>
      </c>
      <c r="P15" s="141" t="s">
        <v>1053</v>
      </c>
      <c r="Q15" s="142">
        <v>0</v>
      </c>
      <c r="R15" s="144"/>
      <c r="S15" s="141"/>
      <c r="T15" s="139" t="s">
        <v>168</v>
      </c>
      <c r="U15" s="140"/>
      <c r="V15" s="141"/>
      <c r="W15" s="142"/>
      <c r="X15" s="141"/>
      <c r="Y15" s="141"/>
      <c r="Z15" s="382"/>
      <c r="AA15" s="383"/>
      <c r="AB15" s="383"/>
      <c r="AC15" s="383"/>
      <c r="AD15" s="383"/>
      <c r="AE15" s="384"/>
      <c r="AF15" s="138"/>
    </row>
    <row r="16" spans="2:32" s="131" customFormat="1" ht="15" customHeight="1">
      <c r="B16" s="139" t="s">
        <v>169</v>
      </c>
      <c r="C16" s="140" t="s">
        <v>261</v>
      </c>
      <c r="D16" s="141">
        <v>1000</v>
      </c>
      <c r="E16" s="142">
        <v>0</v>
      </c>
      <c r="F16" s="141">
        <v>200</v>
      </c>
      <c r="G16" s="148"/>
      <c r="H16" s="139" t="s">
        <v>169</v>
      </c>
      <c r="I16" s="140" t="s">
        <v>1113</v>
      </c>
      <c r="J16" s="141">
        <v>1900</v>
      </c>
      <c r="K16" s="142">
        <v>0</v>
      </c>
      <c r="L16" s="141">
        <v>200</v>
      </c>
      <c r="M16" s="142"/>
      <c r="N16" s="139" t="s">
        <v>169</v>
      </c>
      <c r="O16" s="140" t="s">
        <v>611</v>
      </c>
      <c r="P16" s="141">
        <v>1250</v>
      </c>
      <c r="Q16" s="142">
        <v>0</v>
      </c>
      <c r="R16" s="144"/>
      <c r="S16" s="141"/>
      <c r="T16" s="139" t="s">
        <v>169</v>
      </c>
      <c r="U16" s="140" t="s">
        <v>262</v>
      </c>
      <c r="V16" s="141">
        <v>1100</v>
      </c>
      <c r="W16" s="142">
        <v>0</v>
      </c>
      <c r="X16" s="141"/>
      <c r="Y16" s="141"/>
      <c r="Z16" s="382"/>
      <c r="AA16" s="383"/>
      <c r="AB16" s="383"/>
      <c r="AC16" s="383"/>
      <c r="AD16" s="383"/>
      <c r="AE16" s="384"/>
      <c r="AF16" s="138"/>
    </row>
    <row r="17" spans="2:32" s="131" customFormat="1" ht="15" customHeight="1">
      <c r="B17" s="139" t="s">
        <v>176</v>
      </c>
      <c r="C17" s="140" t="s">
        <v>609</v>
      </c>
      <c r="D17" s="141">
        <v>450</v>
      </c>
      <c r="E17" s="142">
        <v>0</v>
      </c>
      <c r="F17" s="141">
        <v>50</v>
      </c>
      <c r="G17" s="148"/>
      <c r="H17" s="139" t="s">
        <v>176</v>
      </c>
      <c r="I17" s="140" t="s">
        <v>1122</v>
      </c>
      <c r="J17" s="141"/>
      <c r="K17" s="142">
        <v>0</v>
      </c>
      <c r="L17" s="141"/>
      <c r="M17" s="142"/>
      <c r="N17" s="139" t="s">
        <v>176</v>
      </c>
      <c r="O17" s="140" t="s">
        <v>1426</v>
      </c>
      <c r="P17" s="141" t="s">
        <v>1424</v>
      </c>
      <c r="Q17" s="142">
        <v>0</v>
      </c>
      <c r="R17" s="144"/>
      <c r="S17" s="141"/>
      <c r="T17" s="139" t="s">
        <v>176</v>
      </c>
      <c r="U17" s="140" t="s">
        <v>263</v>
      </c>
      <c r="V17" s="141">
        <v>2600</v>
      </c>
      <c r="W17" s="142">
        <v>0</v>
      </c>
      <c r="X17" s="141"/>
      <c r="Y17" s="141"/>
      <c r="Z17" s="382"/>
      <c r="AA17" s="383"/>
      <c r="AB17" s="383"/>
      <c r="AC17" s="383"/>
      <c r="AD17" s="383"/>
      <c r="AE17" s="384"/>
      <c r="AF17" s="138"/>
    </row>
    <row r="18" spans="2:32" s="131" customFormat="1" ht="15" customHeight="1">
      <c r="B18" s="139" t="s">
        <v>178</v>
      </c>
      <c r="C18" s="140" t="s">
        <v>262</v>
      </c>
      <c r="D18" s="141">
        <v>1500</v>
      </c>
      <c r="E18" s="142">
        <v>0</v>
      </c>
      <c r="F18" s="141">
        <v>350</v>
      </c>
      <c r="G18" s="148"/>
      <c r="H18" s="385" t="s">
        <v>178</v>
      </c>
      <c r="I18" s="376" t="s">
        <v>1309</v>
      </c>
      <c r="J18" s="378">
        <v>2100</v>
      </c>
      <c r="K18" s="380">
        <v>0</v>
      </c>
      <c r="L18" s="378">
        <v>150</v>
      </c>
      <c r="M18" s="142"/>
      <c r="N18" s="139" t="s">
        <v>178</v>
      </c>
      <c r="O18" s="140"/>
      <c r="P18" s="141"/>
      <c r="Q18" s="142"/>
      <c r="R18" s="144"/>
      <c r="S18" s="141"/>
      <c r="T18" s="139" t="s">
        <v>178</v>
      </c>
      <c r="U18" s="140"/>
      <c r="V18" s="141"/>
      <c r="W18" s="142"/>
      <c r="X18" s="141"/>
      <c r="Y18" s="141"/>
      <c r="Z18" s="382"/>
      <c r="AA18" s="383"/>
      <c r="AB18" s="383"/>
      <c r="AC18" s="383"/>
      <c r="AD18" s="383"/>
      <c r="AE18" s="384"/>
      <c r="AF18" s="138"/>
    </row>
    <row r="19" spans="2:32" s="131" customFormat="1" ht="15" customHeight="1">
      <c r="B19" s="139" t="s">
        <v>180</v>
      </c>
      <c r="C19" s="140" t="s">
        <v>264</v>
      </c>
      <c r="D19" s="141">
        <v>1150</v>
      </c>
      <c r="E19" s="142">
        <v>0</v>
      </c>
      <c r="F19" s="141">
        <v>400</v>
      </c>
      <c r="G19" s="142"/>
      <c r="H19" s="386"/>
      <c r="I19" s="377"/>
      <c r="J19" s="379"/>
      <c r="K19" s="381"/>
      <c r="L19" s="379"/>
      <c r="M19" s="142"/>
      <c r="N19" s="139" t="s">
        <v>180</v>
      </c>
      <c r="O19" s="140" t="s">
        <v>1055</v>
      </c>
      <c r="P19" s="141">
        <v>2600</v>
      </c>
      <c r="Q19" s="142">
        <v>0</v>
      </c>
      <c r="R19" s="144"/>
      <c r="S19" s="141"/>
      <c r="T19" s="139" t="s">
        <v>180</v>
      </c>
      <c r="U19" s="140" t="s">
        <v>611</v>
      </c>
      <c r="V19" s="141">
        <v>1500</v>
      </c>
      <c r="W19" s="142">
        <v>0</v>
      </c>
      <c r="X19" s="141"/>
      <c r="Y19" s="141"/>
      <c r="Z19" s="382"/>
      <c r="AA19" s="383"/>
      <c r="AB19" s="383"/>
      <c r="AC19" s="383"/>
      <c r="AD19" s="383"/>
      <c r="AE19" s="384"/>
      <c r="AF19" s="138"/>
    </row>
    <row r="20" spans="2:32" s="131" customFormat="1" ht="15" customHeight="1">
      <c r="B20" s="139" t="s">
        <v>181</v>
      </c>
      <c r="C20" s="140"/>
      <c r="D20" s="141"/>
      <c r="E20" s="142"/>
      <c r="F20" s="141"/>
      <c r="G20" s="142"/>
      <c r="H20" s="139" t="s">
        <v>181</v>
      </c>
      <c r="I20" s="140" t="s">
        <v>1263</v>
      </c>
      <c r="J20" s="260" t="s">
        <v>1262</v>
      </c>
      <c r="K20" s="142">
        <v>0</v>
      </c>
      <c r="L20" s="141"/>
      <c r="M20" s="142"/>
      <c r="N20" s="139" t="s">
        <v>181</v>
      </c>
      <c r="O20" s="140" t="s">
        <v>265</v>
      </c>
      <c r="P20" s="141">
        <v>1650</v>
      </c>
      <c r="Q20" s="142">
        <v>0</v>
      </c>
      <c r="R20" s="144"/>
      <c r="S20" s="141"/>
      <c r="T20" s="139" t="s">
        <v>181</v>
      </c>
      <c r="U20" s="145" t="s">
        <v>266</v>
      </c>
      <c r="V20" s="141">
        <v>1700</v>
      </c>
      <c r="W20" s="142">
        <v>0</v>
      </c>
      <c r="X20" s="141"/>
      <c r="Y20" s="141"/>
      <c r="Z20" s="382"/>
      <c r="AA20" s="383"/>
      <c r="AB20" s="383"/>
      <c r="AC20" s="383"/>
      <c r="AD20" s="383"/>
      <c r="AE20" s="384"/>
      <c r="AF20" s="138"/>
    </row>
    <row r="21" spans="2:32" s="131" customFormat="1" ht="15" customHeight="1">
      <c r="B21" s="139" t="s">
        <v>182</v>
      </c>
      <c r="C21" s="140" t="s">
        <v>610</v>
      </c>
      <c r="D21" s="141" t="s">
        <v>553</v>
      </c>
      <c r="E21" s="142"/>
      <c r="F21" s="141"/>
      <c r="G21" s="142"/>
      <c r="H21" s="139" t="s">
        <v>182</v>
      </c>
      <c r="I21" s="140" t="s">
        <v>556</v>
      </c>
      <c r="J21" s="149" t="s">
        <v>557</v>
      </c>
      <c r="K21" s="142"/>
      <c r="L21" s="141"/>
      <c r="M21" s="142"/>
      <c r="N21" s="139" t="s">
        <v>182</v>
      </c>
      <c r="O21" s="140" t="s">
        <v>558</v>
      </c>
      <c r="P21" s="141" t="s">
        <v>224</v>
      </c>
      <c r="Q21" s="142"/>
      <c r="R21" s="144"/>
      <c r="S21" s="141"/>
      <c r="T21" s="139" t="s">
        <v>182</v>
      </c>
      <c r="U21" s="140"/>
      <c r="V21" s="141"/>
      <c r="W21" s="142"/>
      <c r="X21" s="141"/>
      <c r="Y21" s="141"/>
      <c r="Z21" s="382"/>
      <c r="AA21" s="383"/>
      <c r="AB21" s="383"/>
      <c r="AC21" s="383"/>
      <c r="AD21" s="383"/>
      <c r="AE21" s="384"/>
      <c r="AF21" s="150"/>
    </row>
    <row r="22" spans="2:32" s="131" customFormat="1" ht="15" customHeight="1">
      <c r="B22" s="139" t="s">
        <v>183</v>
      </c>
      <c r="C22" s="140" t="s">
        <v>1371</v>
      </c>
      <c r="D22" s="141">
        <v>1200</v>
      </c>
      <c r="E22" s="142"/>
      <c r="F22" s="141">
        <v>300</v>
      </c>
      <c r="G22" s="142"/>
      <c r="H22" s="139" t="s">
        <v>183</v>
      </c>
      <c r="I22" s="145" t="s">
        <v>257</v>
      </c>
      <c r="J22" s="141">
        <v>1650</v>
      </c>
      <c r="K22" s="142">
        <v>0</v>
      </c>
      <c r="L22" s="141"/>
      <c r="M22" s="142"/>
      <c r="N22" s="139" t="s">
        <v>183</v>
      </c>
      <c r="O22" s="140" t="s">
        <v>1428</v>
      </c>
      <c r="P22" s="141">
        <v>900</v>
      </c>
      <c r="Q22" s="142">
        <v>0</v>
      </c>
      <c r="R22" s="144"/>
      <c r="S22" s="141"/>
      <c r="T22" s="139" t="s">
        <v>183</v>
      </c>
      <c r="U22" s="140" t="s">
        <v>608</v>
      </c>
      <c r="V22" s="141">
        <v>2150</v>
      </c>
      <c r="W22" s="142">
        <v>0</v>
      </c>
      <c r="X22" s="141"/>
      <c r="Y22" s="141"/>
      <c r="Z22" s="382"/>
      <c r="AA22" s="383"/>
      <c r="AB22" s="383"/>
      <c r="AC22" s="383"/>
      <c r="AD22" s="383"/>
      <c r="AE22" s="384"/>
      <c r="AF22" s="150"/>
    </row>
    <row r="23" spans="2:32" s="131" customFormat="1" ht="15" customHeight="1">
      <c r="B23" s="139" t="s">
        <v>184</v>
      </c>
      <c r="C23" s="140" t="s">
        <v>255</v>
      </c>
      <c r="D23" s="141">
        <v>1150</v>
      </c>
      <c r="E23" s="146">
        <v>0</v>
      </c>
      <c r="F23" s="147">
        <v>200</v>
      </c>
      <c r="G23" s="146"/>
      <c r="H23" s="139" t="s">
        <v>184</v>
      </c>
      <c r="I23" s="140" t="s">
        <v>1115</v>
      </c>
      <c r="J23" s="141" t="s">
        <v>1112</v>
      </c>
      <c r="K23" s="146">
        <v>0</v>
      </c>
      <c r="L23" s="147"/>
      <c r="M23" s="146"/>
      <c r="N23" s="139" t="s">
        <v>184</v>
      </c>
      <c r="O23" s="140" t="s">
        <v>612</v>
      </c>
      <c r="P23" s="141">
        <v>1000</v>
      </c>
      <c r="Q23" s="146">
        <v>0</v>
      </c>
      <c r="R23" s="144"/>
      <c r="S23" s="147"/>
      <c r="T23" s="139" t="s">
        <v>184</v>
      </c>
      <c r="U23" s="140" t="s">
        <v>559</v>
      </c>
      <c r="V23" s="141" t="s">
        <v>241</v>
      </c>
      <c r="W23" s="146"/>
      <c r="X23" s="147"/>
      <c r="Y23" s="147"/>
      <c r="Z23" s="382"/>
      <c r="AA23" s="383"/>
      <c r="AB23" s="383"/>
      <c r="AC23" s="383"/>
      <c r="AD23" s="383"/>
      <c r="AE23" s="384"/>
      <c r="AF23" s="150"/>
    </row>
    <row r="24" spans="2:32" s="131" customFormat="1" ht="15" customHeight="1">
      <c r="B24" s="139" t="s">
        <v>185</v>
      </c>
      <c r="C24" s="140"/>
      <c r="D24" s="141"/>
      <c r="E24" s="142"/>
      <c r="F24" s="141"/>
      <c r="G24" s="142"/>
      <c r="H24" s="385" t="s">
        <v>185</v>
      </c>
      <c r="I24" s="376" t="s">
        <v>1200</v>
      </c>
      <c r="J24" s="427">
        <v>3700</v>
      </c>
      <c r="K24" s="380"/>
      <c r="L24" s="378">
        <v>550</v>
      </c>
      <c r="M24" s="429"/>
      <c r="N24" s="139" t="s">
        <v>185</v>
      </c>
      <c r="O24" s="140"/>
      <c r="P24" s="141"/>
      <c r="Q24" s="142"/>
      <c r="R24" s="144"/>
      <c r="S24" s="141"/>
      <c r="T24" s="139" t="s">
        <v>185</v>
      </c>
      <c r="U24" s="140" t="s">
        <v>267</v>
      </c>
      <c r="V24" s="141">
        <v>2150</v>
      </c>
      <c r="W24" s="142">
        <v>0</v>
      </c>
      <c r="X24" s="141"/>
      <c r="Y24" s="141"/>
      <c r="Z24" s="382"/>
      <c r="AA24" s="383"/>
      <c r="AB24" s="383"/>
      <c r="AC24" s="383"/>
      <c r="AD24" s="383"/>
      <c r="AE24" s="384"/>
      <c r="AF24" s="150"/>
    </row>
    <row r="25" spans="2:32" s="131" customFormat="1" ht="15" customHeight="1">
      <c r="B25" s="139" t="s">
        <v>186</v>
      </c>
      <c r="C25" s="140"/>
      <c r="D25" s="141"/>
      <c r="E25" s="142"/>
      <c r="F25" s="141"/>
      <c r="G25" s="142"/>
      <c r="H25" s="386"/>
      <c r="I25" s="377"/>
      <c r="J25" s="428"/>
      <c r="K25" s="381"/>
      <c r="L25" s="379"/>
      <c r="M25" s="430"/>
      <c r="N25" s="139" t="s">
        <v>186</v>
      </c>
      <c r="O25" s="140"/>
      <c r="P25" s="141"/>
      <c r="Q25" s="142"/>
      <c r="R25" s="144"/>
      <c r="S25" s="141"/>
      <c r="T25" s="139" t="s">
        <v>186</v>
      </c>
      <c r="U25" s="140" t="s">
        <v>268</v>
      </c>
      <c r="V25" s="260">
        <v>1500</v>
      </c>
      <c r="W25" s="142">
        <v>0</v>
      </c>
      <c r="X25" s="141"/>
      <c r="Y25" s="141"/>
      <c r="Z25" s="382"/>
      <c r="AA25" s="383"/>
      <c r="AB25" s="383"/>
      <c r="AC25" s="383"/>
      <c r="AD25" s="383"/>
      <c r="AE25" s="384"/>
      <c r="AF25" s="150"/>
    </row>
    <row r="26" spans="2:32" s="131" customFormat="1" ht="15" customHeight="1">
      <c r="B26" s="139" t="s">
        <v>187</v>
      </c>
      <c r="C26" s="140" t="s">
        <v>1372</v>
      </c>
      <c r="D26" s="141">
        <v>3200</v>
      </c>
      <c r="E26" s="142">
        <v>0</v>
      </c>
      <c r="F26" s="141">
        <v>650</v>
      </c>
      <c r="G26" s="142"/>
      <c r="H26" s="139" t="s">
        <v>187</v>
      </c>
      <c r="I26" s="140" t="s">
        <v>1143</v>
      </c>
      <c r="J26" s="141" t="s">
        <v>1140</v>
      </c>
      <c r="K26" s="142">
        <v>0</v>
      </c>
      <c r="L26" s="141"/>
      <c r="M26" s="142"/>
      <c r="N26" s="139" t="s">
        <v>187</v>
      </c>
      <c r="O26" s="140"/>
      <c r="P26" s="141"/>
      <c r="Q26" s="142"/>
      <c r="R26" s="144"/>
      <c r="S26" s="141"/>
      <c r="T26" s="139" t="s">
        <v>187</v>
      </c>
      <c r="U26" s="140" t="s">
        <v>269</v>
      </c>
      <c r="V26" s="141">
        <v>1200</v>
      </c>
      <c r="W26" s="142">
        <v>0</v>
      </c>
      <c r="X26" s="144"/>
      <c r="Y26" s="141"/>
      <c r="Z26" s="382"/>
      <c r="AA26" s="383"/>
      <c r="AB26" s="383"/>
      <c r="AC26" s="383"/>
      <c r="AD26" s="383"/>
      <c r="AE26" s="384"/>
      <c r="AF26" s="150"/>
    </row>
    <row r="27" spans="2:32" s="131" customFormat="1" ht="15" customHeight="1">
      <c r="B27" s="139" t="s">
        <v>188</v>
      </c>
      <c r="C27" s="140"/>
      <c r="D27" s="141"/>
      <c r="E27" s="142"/>
      <c r="F27" s="141"/>
      <c r="G27" s="142"/>
      <c r="H27" s="139" t="s">
        <v>188</v>
      </c>
      <c r="I27" s="140" t="s">
        <v>1144</v>
      </c>
      <c r="J27" s="141">
        <v>1600</v>
      </c>
      <c r="K27" s="142"/>
      <c r="L27" s="141"/>
      <c r="M27" s="142"/>
      <c r="N27" s="139" t="s">
        <v>188</v>
      </c>
      <c r="O27" s="140"/>
      <c r="P27" s="141"/>
      <c r="Q27" s="142"/>
      <c r="R27" s="144"/>
      <c r="S27" s="141"/>
      <c r="T27" s="139" t="s">
        <v>188</v>
      </c>
      <c r="U27" s="140" t="s">
        <v>607</v>
      </c>
      <c r="V27" s="141">
        <v>2300</v>
      </c>
      <c r="W27" s="142">
        <v>0</v>
      </c>
      <c r="X27" s="144"/>
      <c r="Y27" s="141"/>
      <c r="Z27" s="382"/>
      <c r="AA27" s="383"/>
      <c r="AB27" s="383"/>
      <c r="AC27" s="383"/>
      <c r="AD27" s="383"/>
      <c r="AE27" s="384"/>
      <c r="AF27" s="150"/>
    </row>
    <row r="28" spans="2:32" s="131" customFormat="1" ht="15" customHeight="1">
      <c r="B28" s="139" t="s">
        <v>189</v>
      </c>
      <c r="C28" s="140"/>
      <c r="D28" s="141"/>
      <c r="E28" s="142"/>
      <c r="F28" s="141"/>
      <c r="G28" s="142"/>
      <c r="H28" s="139" t="s">
        <v>189</v>
      </c>
      <c r="I28" s="140" t="s">
        <v>607</v>
      </c>
      <c r="J28" s="141">
        <v>2000</v>
      </c>
      <c r="K28" s="142">
        <v>0</v>
      </c>
      <c r="L28" s="141"/>
      <c r="M28" s="142"/>
      <c r="N28" s="139" t="s">
        <v>189</v>
      </c>
      <c r="O28" s="140" t="s">
        <v>270</v>
      </c>
      <c r="P28" s="141">
        <v>2350</v>
      </c>
      <c r="Q28" s="142">
        <v>0</v>
      </c>
      <c r="R28" s="144"/>
      <c r="S28" s="141"/>
      <c r="T28" s="139" t="s">
        <v>189</v>
      </c>
      <c r="U28" s="140" t="s">
        <v>1204</v>
      </c>
      <c r="V28" s="141">
        <v>1300</v>
      </c>
      <c r="W28" s="142">
        <v>0</v>
      </c>
      <c r="X28" s="144"/>
      <c r="Y28" s="141"/>
      <c r="Z28" s="382"/>
      <c r="AA28" s="383"/>
      <c r="AB28" s="383"/>
      <c r="AC28" s="383"/>
      <c r="AD28" s="383"/>
      <c r="AE28" s="384"/>
      <c r="AF28" s="150"/>
    </row>
    <row r="29" spans="2:32" s="131" customFormat="1" ht="15" customHeight="1">
      <c r="B29" s="139" t="s">
        <v>190</v>
      </c>
      <c r="C29" s="140" t="s">
        <v>554</v>
      </c>
      <c r="D29" s="141" t="s">
        <v>553</v>
      </c>
      <c r="E29" s="142"/>
      <c r="F29" s="141"/>
      <c r="G29" s="142"/>
      <c r="H29" s="139" t="s">
        <v>190</v>
      </c>
      <c r="I29" s="140" t="s">
        <v>1070</v>
      </c>
      <c r="J29" s="141" t="s">
        <v>1069</v>
      </c>
      <c r="K29" s="142">
        <v>0</v>
      </c>
      <c r="L29" s="141"/>
      <c r="M29" s="142"/>
      <c r="N29" s="139" t="s">
        <v>190</v>
      </c>
      <c r="O29" s="140"/>
      <c r="P29" s="141"/>
      <c r="Q29" s="142"/>
      <c r="R29" s="144"/>
      <c r="S29" s="141"/>
      <c r="T29" s="139" t="s">
        <v>190</v>
      </c>
      <c r="U29" s="140" t="s">
        <v>560</v>
      </c>
      <c r="V29" s="141" t="s">
        <v>248</v>
      </c>
      <c r="W29" s="142"/>
      <c r="X29" s="144"/>
      <c r="Y29" s="141"/>
      <c r="Z29" s="382"/>
      <c r="AA29" s="383"/>
      <c r="AB29" s="383"/>
      <c r="AC29" s="383"/>
      <c r="AD29" s="383"/>
      <c r="AE29" s="384"/>
      <c r="AF29" s="150"/>
    </row>
    <row r="30" spans="2:32" s="131" customFormat="1" ht="15" customHeight="1">
      <c r="B30" s="139" t="s">
        <v>191</v>
      </c>
      <c r="C30" s="140"/>
      <c r="D30" s="141"/>
      <c r="E30" s="142"/>
      <c r="F30" s="141"/>
      <c r="G30" s="142"/>
      <c r="H30" s="385" t="s">
        <v>191</v>
      </c>
      <c r="I30" s="421" t="s">
        <v>1071</v>
      </c>
      <c r="J30" s="378">
        <v>4150</v>
      </c>
      <c r="K30" s="423">
        <v>0</v>
      </c>
      <c r="L30" s="378">
        <v>500</v>
      </c>
      <c r="M30" s="425"/>
      <c r="N30" s="139" t="s">
        <v>191</v>
      </c>
      <c r="O30" s="140" t="s">
        <v>608</v>
      </c>
      <c r="P30" s="141">
        <v>900</v>
      </c>
      <c r="Q30" s="142">
        <v>0</v>
      </c>
      <c r="R30" s="144"/>
      <c r="S30" s="141"/>
      <c r="T30" s="139" t="s">
        <v>191</v>
      </c>
      <c r="U30" s="140" t="s">
        <v>1205</v>
      </c>
      <c r="V30" s="141">
        <v>3000</v>
      </c>
      <c r="W30" s="142">
        <v>0</v>
      </c>
      <c r="X30" s="144"/>
      <c r="Y30" s="141"/>
      <c r="Z30" s="382"/>
      <c r="AA30" s="383"/>
      <c r="AB30" s="383"/>
      <c r="AC30" s="383"/>
      <c r="AD30" s="383"/>
      <c r="AE30" s="384"/>
      <c r="AF30" s="150"/>
    </row>
    <row r="31" spans="2:32" s="131" customFormat="1" ht="15" customHeight="1">
      <c r="B31" s="139" t="s">
        <v>192</v>
      </c>
      <c r="C31" s="140" t="s">
        <v>271</v>
      </c>
      <c r="D31" s="141">
        <v>800</v>
      </c>
      <c r="E31" s="142">
        <v>0</v>
      </c>
      <c r="F31" s="141">
        <v>100</v>
      </c>
      <c r="G31" s="142"/>
      <c r="H31" s="386"/>
      <c r="I31" s="422"/>
      <c r="J31" s="379"/>
      <c r="K31" s="424"/>
      <c r="L31" s="379"/>
      <c r="M31" s="426"/>
      <c r="N31" s="139" t="s">
        <v>192</v>
      </c>
      <c r="O31" s="140" t="s">
        <v>272</v>
      </c>
      <c r="P31" s="141">
        <v>600</v>
      </c>
      <c r="Q31" s="142">
        <v>0</v>
      </c>
      <c r="R31" s="144"/>
      <c r="S31" s="141"/>
      <c r="T31" s="139" t="s">
        <v>192</v>
      </c>
      <c r="U31" s="140" t="s">
        <v>273</v>
      </c>
      <c r="V31" s="141">
        <v>850</v>
      </c>
      <c r="W31" s="142">
        <v>0</v>
      </c>
      <c r="X31" s="144"/>
      <c r="Y31" s="141"/>
      <c r="Z31" s="382"/>
      <c r="AA31" s="383"/>
      <c r="AB31" s="383"/>
      <c r="AC31" s="383"/>
      <c r="AD31" s="383"/>
      <c r="AE31" s="384"/>
      <c r="AF31" s="150"/>
    </row>
    <row r="32" spans="2:32" s="131" customFormat="1" ht="15" customHeight="1">
      <c r="B32" s="139" t="s">
        <v>193</v>
      </c>
      <c r="C32" s="140"/>
      <c r="D32" s="141"/>
      <c r="E32" s="142"/>
      <c r="F32" s="141"/>
      <c r="G32" s="142"/>
      <c r="H32" s="139" t="s">
        <v>192</v>
      </c>
      <c r="I32" s="140" t="s">
        <v>1183</v>
      </c>
      <c r="J32" s="141" t="s">
        <v>1182</v>
      </c>
      <c r="K32" s="142">
        <v>0</v>
      </c>
      <c r="L32" s="141"/>
      <c r="M32" s="142"/>
      <c r="N32" s="139" t="s">
        <v>193</v>
      </c>
      <c r="O32" s="140" t="s">
        <v>1427</v>
      </c>
      <c r="P32" s="141" t="s">
        <v>1424</v>
      </c>
      <c r="Q32" s="142">
        <v>0</v>
      </c>
      <c r="R32" s="144"/>
      <c r="S32" s="141"/>
      <c r="T32" s="139" t="s">
        <v>193</v>
      </c>
      <c r="U32" s="140" t="s">
        <v>274</v>
      </c>
      <c r="V32" s="141">
        <v>700</v>
      </c>
      <c r="W32" s="142">
        <v>0</v>
      </c>
      <c r="X32" s="144"/>
      <c r="Y32" s="141"/>
      <c r="Z32" s="382"/>
      <c r="AA32" s="383"/>
      <c r="AB32" s="383"/>
      <c r="AC32" s="383"/>
      <c r="AD32" s="383"/>
      <c r="AE32" s="384"/>
      <c r="AF32" s="150"/>
    </row>
    <row r="33" spans="2:32" s="131" customFormat="1" ht="15" customHeight="1">
      <c r="B33" s="139" t="s">
        <v>194</v>
      </c>
      <c r="C33" s="140"/>
      <c r="D33" s="141"/>
      <c r="E33" s="142"/>
      <c r="F33" s="144"/>
      <c r="G33" s="142"/>
      <c r="H33" s="139" t="s">
        <v>193</v>
      </c>
      <c r="I33" s="140" t="s">
        <v>1097</v>
      </c>
      <c r="J33" s="141" t="s">
        <v>1092</v>
      </c>
      <c r="K33" s="142">
        <v>0</v>
      </c>
      <c r="L33" s="141"/>
      <c r="M33" s="142"/>
      <c r="N33" s="139" t="s">
        <v>194</v>
      </c>
      <c r="O33" s="140"/>
      <c r="P33" s="141"/>
      <c r="Q33" s="142"/>
      <c r="R33" s="144"/>
      <c r="S33" s="141"/>
      <c r="T33" s="139" t="s">
        <v>194</v>
      </c>
      <c r="U33" s="140"/>
      <c r="V33" s="141"/>
      <c r="W33" s="142"/>
      <c r="X33" s="144"/>
      <c r="Y33" s="141"/>
      <c r="Z33" s="382"/>
      <c r="AA33" s="383"/>
      <c r="AB33" s="383"/>
      <c r="AC33" s="383"/>
      <c r="AD33" s="383"/>
      <c r="AE33" s="384"/>
      <c r="AF33" s="150"/>
    </row>
    <row r="34" spans="2:32" s="131" customFormat="1" ht="15" customHeight="1">
      <c r="B34" s="139" t="s">
        <v>195</v>
      </c>
      <c r="C34" s="140"/>
      <c r="D34" s="141"/>
      <c r="E34" s="142"/>
      <c r="F34" s="144"/>
      <c r="G34" s="142"/>
      <c r="H34" s="139" t="s">
        <v>194</v>
      </c>
      <c r="I34" s="140" t="s">
        <v>1150</v>
      </c>
      <c r="J34" s="141" t="s">
        <v>1151</v>
      </c>
      <c r="K34" s="142">
        <v>0</v>
      </c>
      <c r="L34" s="144"/>
      <c r="M34" s="142"/>
      <c r="N34" s="139" t="s">
        <v>195</v>
      </c>
      <c r="O34" s="140"/>
      <c r="P34" s="141"/>
      <c r="Q34" s="142"/>
      <c r="R34" s="144"/>
      <c r="S34" s="141"/>
      <c r="T34" s="139" t="s">
        <v>195</v>
      </c>
      <c r="U34" s="140" t="s">
        <v>561</v>
      </c>
      <c r="V34" s="141" t="s">
        <v>553</v>
      </c>
      <c r="W34" s="142"/>
      <c r="X34" s="144"/>
      <c r="Y34" s="141"/>
      <c r="Z34" s="382"/>
      <c r="AA34" s="383"/>
      <c r="AB34" s="383"/>
      <c r="AC34" s="383"/>
      <c r="AD34" s="383"/>
      <c r="AE34" s="384"/>
      <c r="AF34" s="150"/>
    </row>
    <row r="35" spans="2:32" s="131" customFormat="1" ht="15" customHeight="1">
      <c r="B35" s="139" t="s">
        <v>227</v>
      </c>
      <c r="C35" s="140"/>
      <c r="D35" s="141"/>
      <c r="E35" s="142"/>
      <c r="F35" s="144"/>
      <c r="G35" s="142"/>
      <c r="H35" s="139" t="s">
        <v>195</v>
      </c>
      <c r="I35" s="140" t="s">
        <v>1308</v>
      </c>
      <c r="J35" s="141" t="s">
        <v>1303</v>
      </c>
      <c r="K35" s="142">
        <v>0</v>
      </c>
      <c r="L35" s="144"/>
      <c r="M35" s="142"/>
      <c r="N35" s="139" t="s">
        <v>227</v>
      </c>
      <c r="O35" s="140"/>
      <c r="P35" s="141"/>
      <c r="Q35" s="142"/>
      <c r="R35" s="144"/>
      <c r="S35" s="141"/>
      <c r="T35" s="139" t="s">
        <v>227</v>
      </c>
      <c r="U35" s="140"/>
      <c r="V35" s="141"/>
      <c r="W35" s="142"/>
      <c r="X35" s="144"/>
      <c r="Y35" s="141"/>
      <c r="Z35" s="382"/>
      <c r="AA35" s="383"/>
      <c r="AB35" s="383"/>
      <c r="AC35" s="383"/>
      <c r="AD35" s="383"/>
      <c r="AE35" s="384"/>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2"/>
      <c r="AA36" s="383"/>
      <c r="AB36" s="383"/>
      <c r="AC36" s="383"/>
      <c r="AD36" s="383"/>
      <c r="AE36" s="384"/>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2"/>
      <c r="AA37" s="383"/>
      <c r="AB37" s="383"/>
      <c r="AC37" s="383"/>
      <c r="AD37" s="383"/>
      <c r="AE37" s="384"/>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2"/>
      <c r="AA38" s="383"/>
      <c r="AB38" s="383"/>
      <c r="AC38" s="383"/>
      <c r="AD38" s="383"/>
      <c r="AE38" s="384"/>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2"/>
      <c r="AA39" s="383"/>
      <c r="AB39" s="383"/>
      <c r="AC39" s="383"/>
      <c r="AD39" s="383"/>
      <c r="AE39" s="384"/>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2"/>
      <c r="AA40" s="383"/>
      <c r="AB40" s="383"/>
      <c r="AC40" s="383"/>
      <c r="AD40" s="383"/>
      <c r="AE40" s="384"/>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2"/>
      <c r="AA41" s="383"/>
      <c r="AB41" s="383"/>
      <c r="AC41" s="383"/>
      <c r="AD41" s="383"/>
      <c r="AE41" s="384"/>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2"/>
      <c r="AA42" s="383"/>
      <c r="AB42" s="383"/>
      <c r="AC42" s="383"/>
      <c r="AD42" s="383"/>
      <c r="AE42" s="384"/>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2"/>
      <c r="AA43" s="383"/>
      <c r="AB43" s="383"/>
      <c r="AC43" s="383"/>
      <c r="AD43" s="383"/>
      <c r="AE43" s="384"/>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2"/>
      <c r="AA44" s="383"/>
      <c r="AB44" s="383"/>
      <c r="AC44" s="383"/>
      <c r="AD44" s="383"/>
      <c r="AE44" s="384"/>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2"/>
      <c r="AA45" s="383"/>
      <c r="AB45" s="383"/>
      <c r="AC45" s="383"/>
      <c r="AD45" s="383"/>
      <c r="AE45" s="384"/>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2"/>
      <c r="AA46" s="383"/>
      <c r="AB46" s="383"/>
      <c r="AC46" s="383"/>
      <c r="AD46" s="383"/>
      <c r="AE46" s="384"/>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2"/>
      <c r="AA47" s="383"/>
      <c r="AB47" s="383"/>
      <c r="AC47" s="383"/>
      <c r="AD47" s="383"/>
      <c r="AE47" s="384"/>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2"/>
      <c r="AA48" s="383"/>
      <c r="AB48" s="383"/>
      <c r="AC48" s="383"/>
      <c r="AD48" s="383"/>
      <c r="AE48" s="384"/>
      <c r="AF48" s="150"/>
    </row>
    <row r="49" spans="1:32" s="131" customFormat="1" ht="13.5" customHeight="1">
      <c r="A49" s="156"/>
      <c r="B49" s="157"/>
      <c r="C49" s="158" t="s">
        <v>165</v>
      </c>
      <c r="D49" s="159">
        <f>SUM(D9:D48)</f>
        <v>19250</v>
      </c>
      <c r="E49" s="159">
        <f>SUM(E9:E48)</f>
        <v>0</v>
      </c>
      <c r="F49" s="159">
        <f>SUM(F9:F48)</f>
        <v>4100</v>
      </c>
      <c r="G49" s="159">
        <f>SUM(G9:G48)</f>
        <v>0</v>
      </c>
      <c r="H49" s="157"/>
      <c r="I49" s="158" t="s">
        <v>165</v>
      </c>
      <c r="J49" s="159">
        <f>SUM(J9:J48)</f>
        <v>17100</v>
      </c>
      <c r="K49" s="159">
        <f>SUM(K9:K48)</f>
        <v>0</v>
      </c>
      <c r="L49" s="159">
        <f>SUM(L9:L48)</f>
        <v>1400</v>
      </c>
      <c r="M49" s="159">
        <f>SUM(M9:M48)</f>
        <v>0</v>
      </c>
      <c r="N49" s="157"/>
      <c r="O49" s="158" t="s">
        <v>165</v>
      </c>
      <c r="P49" s="159">
        <f>SUM(P9:P48)</f>
        <v>13500</v>
      </c>
      <c r="Q49" s="159">
        <f>SUM(Q9:Q48)</f>
        <v>0</v>
      </c>
      <c r="R49" s="159">
        <f>SUM(R9:R48)</f>
        <v>0</v>
      </c>
      <c r="S49" s="159">
        <f>SUM(S9:S48)</f>
        <v>0</v>
      </c>
      <c r="T49" s="157"/>
      <c r="U49" s="158" t="s">
        <v>165</v>
      </c>
      <c r="V49" s="159">
        <f>SUM(V9:V48)</f>
        <v>33850</v>
      </c>
      <c r="W49" s="159">
        <f>SUM(W9:W48)</f>
        <v>0</v>
      </c>
      <c r="X49" s="159">
        <f>SUM(X9:X48)</f>
        <v>0</v>
      </c>
      <c r="Y49" s="159">
        <f>SUM(Y9:Y48)</f>
        <v>0</v>
      </c>
      <c r="Z49" s="418"/>
      <c r="AA49" s="419"/>
      <c r="AB49" s="419"/>
      <c r="AC49" s="419"/>
      <c r="AD49" s="419"/>
      <c r="AE49" s="420"/>
      <c r="AF49" s="150"/>
    </row>
    <row r="50" spans="2:31" s="160" customFormat="1" ht="13.5" customHeight="1">
      <c r="B50" s="161" t="s">
        <v>779</v>
      </c>
      <c r="U50" s="162"/>
      <c r="V50" s="162"/>
      <c r="W50" s="162"/>
      <c r="AA50" s="163"/>
      <c r="AB50" s="163"/>
      <c r="AC50" s="163"/>
      <c r="AD50" s="163"/>
      <c r="AE50" s="164"/>
    </row>
    <row r="51" spans="2:31" s="160" customFormat="1" ht="13.5" customHeight="1">
      <c r="B51" s="165" t="s">
        <v>144</v>
      </c>
      <c r="P51" s="160" t="s">
        <v>780</v>
      </c>
      <c r="AB51" s="166"/>
      <c r="AC51" s="166"/>
      <c r="AD51" s="417">
        <v>45139</v>
      </c>
      <c r="AE51" s="417"/>
    </row>
    <row r="52" ht="13.5">
      <c r="B52" s="167"/>
    </row>
    <row r="53" s="169" customFormat="1" ht="13.5">
      <c r="A53" s="168"/>
    </row>
    <row r="54" s="169" customFormat="1" ht="13.5">
      <c r="A54" s="168"/>
    </row>
    <row r="55" s="169" customFormat="1" ht="13.5">
      <c r="A55" s="168"/>
    </row>
  </sheetData>
  <sheetProtection sheet="1" objects="1" scenarios="1"/>
  <mergeCells count="107">
    <mergeCell ref="H24:H25"/>
    <mergeCell ref="I24:I25"/>
    <mergeCell ref="J24:J25"/>
    <mergeCell ref="L24:L25"/>
    <mergeCell ref="K24:K25"/>
    <mergeCell ref="M24:M25"/>
    <mergeCell ref="I30:I31"/>
    <mergeCell ref="J30:J31"/>
    <mergeCell ref="L30:L31"/>
    <mergeCell ref="K30:K31"/>
    <mergeCell ref="M30:M31"/>
    <mergeCell ref="H30:H31"/>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5:AE25"/>
    <mergeCell ref="Z26:AE26"/>
    <mergeCell ref="Z27:AE27"/>
    <mergeCell ref="Z28:AE28"/>
    <mergeCell ref="Z29:AE29"/>
    <mergeCell ref="Z30:AE30"/>
    <mergeCell ref="AA2:AC2"/>
    <mergeCell ref="Z7:AE7"/>
    <mergeCell ref="Z8:AE8"/>
    <mergeCell ref="Z9:AE9"/>
    <mergeCell ref="Z10:AE10"/>
    <mergeCell ref="Z11:AE11"/>
    <mergeCell ref="AD3:AE3"/>
    <mergeCell ref="Z20:AE20"/>
    <mergeCell ref="Z21:AE21"/>
    <mergeCell ref="Z22:AE22"/>
    <mergeCell ref="T7:T8"/>
    <mergeCell ref="U7:U8"/>
    <mergeCell ref="V7:W7"/>
    <mergeCell ref="X7:Y7"/>
    <mergeCell ref="Z12:AE12"/>
    <mergeCell ref="Z13:AE13"/>
    <mergeCell ref="Z14:AE14"/>
    <mergeCell ref="Z23:AE23"/>
    <mergeCell ref="Z24:AE24"/>
    <mergeCell ref="J7:K7"/>
    <mergeCell ref="L7:M7"/>
    <mergeCell ref="N7:N8"/>
    <mergeCell ref="O7:O8"/>
    <mergeCell ref="P7:Q7"/>
    <mergeCell ref="R7:S7"/>
    <mergeCell ref="Z18:AE18"/>
    <mergeCell ref="Z19:AE19"/>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H18:H19"/>
    <mergeCell ref="R5:S5"/>
    <mergeCell ref="X3:Z3"/>
    <mergeCell ref="AA3:AC3"/>
    <mergeCell ref="AD4:AE4"/>
    <mergeCell ref="U5:V5"/>
    <mergeCell ref="W5:Z5"/>
    <mergeCell ref="X4:Z4"/>
    <mergeCell ref="T3:V3"/>
    <mergeCell ref="Z15:AE15"/>
    <mergeCell ref="T4:W4"/>
    <mergeCell ref="AA4:AC4"/>
    <mergeCell ref="I18:I19"/>
    <mergeCell ref="J18:J19"/>
    <mergeCell ref="K18:K19"/>
    <mergeCell ref="L18:L19"/>
    <mergeCell ref="Z16:AE16"/>
    <mergeCell ref="Z17:AE17"/>
    <mergeCell ref="A1:C1"/>
    <mergeCell ref="B3:D4"/>
    <mergeCell ref="E3:F3"/>
    <mergeCell ref="G3:I3"/>
    <mergeCell ref="J3:S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AJ20" sqref="AJ20"/>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552</v>
      </c>
      <c r="AB2" s="410"/>
      <c r="AC2" s="410"/>
      <c r="AD2" s="113" t="s">
        <v>14</v>
      </c>
      <c r="AE2" s="114">
        <v>2</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614</v>
      </c>
      <c r="C5" s="401"/>
      <c r="D5" s="401"/>
      <c r="E5" s="113"/>
      <c r="F5" s="113"/>
      <c r="G5" s="113"/>
      <c r="H5" s="393" t="s">
        <v>152</v>
      </c>
      <c r="I5" s="393"/>
      <c r="J5" s="402">
        <f>D19+P19+J19+V19+AB19</f>
        <v>19100</v>
      </c>
      <c r="K5" s="402"/>
      <c r="L5" s="387">
        <f>F19+L19+R19+X19+AD19</f>
        <v>3350</v>
      </c>
      <c r="M5" s="387"/>
      <c r="N5" s="121"/>
      <c r="O5" s="113" t="s">
        <v>153</v>
      </c>
      <c r="P5" s="402">
        <f>E19+K19+Q19+W19+AC19</f>
        <v>0</v>
      </c>
      <c r="Q5" s="402"/>
      <c r="R5" s="387">
        <f>G19+M19+S19+Y19+AE19</f>
        <v>0</v>
      </c>
      <c r="S5" s="387"/>
      <c r="T5" s="121"/>
      <c r="U5" s="393" t="s">
        <v>177</v>
      </c>
      <c r="V5" s="393"/>
      <c r="W5" s="394">
        <f>P5+P20+R5+R20</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5" t="s">
        <v>286</v>
      </c>
      <c r="AA6" s="396"/>
      <c r="AB6" s="396"/>
      <c r="AC6" s="396"/>
      <c r="AD6" s="396"/>
      <c r="AE6" s="397"/>
      <c r="AF6" s="138"/>
    </row>
    <row r="7" spans="2:32" s="126" customFormat="1" ht="15" customHeight="1">
      <c r="B7" s="431"/>
      <c r="C7" s="405" t="s">
        <v>606</v>
      </c>
      <c r="D7" s="405" t="s">
        <v>199</v>
      </c>
      <c r="E7" s="407"/>
      <c r="F7" s="405" t="s">
        <v>160</v>
      </c>
      <c r="G7" s="408"/>
      <c r="H7" s="431"/>
      <c r="I7" s="405" t="s">
        <v>606</v>
      </c>
      <c r="J7" s="405" t="s">
        <v>199</v>
      </c>
      <c r="K7" s="407"/>
      <c r="L7" s="405" t="s">
        <v>160</v>
      </c>
      <c r="M7" s="408"/>
      <c r="N7" s="431"/>
      <c r="O7" s="405" t="s">
        <v>606</v>
      </c>
      <c r="P7" s="405" t="s">
        <v>199</v>
      </c>
      <c r="Q7" s="407"/>
      <c r="R7" s="405" t="s">
        <v>160</v>
      </c>
      <c r="S7" s="408"/>
      <c r="T7" s="431"/>
      <c r="U7" s="405" t="s">
        <v>606</v>
      </c>
      <c r="V7" s="405" t="s">
        <v>199</v>
      </c>
      <c r="W7" s="407"/>
      <c r="X7" s="405" t="s">
        <v>160</v>
      </c>
      <c r="Y7" s="408"/>
      <c r="Z7" s="431"/>
      <c r="AA7" s="405" t="s">
        <v>606</v>
      </c>
      <c r="AB7" s="405" t="s">
        <v>199</v>
      </c>
      <c r="AC7" s="407"/>
      <c r="AD7" s="405" t="s">
        <v>160</v>
      </c>
      <c r="AE7" s="408"/>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32"/>
      <c r="AA8" s="406"/>
      <c r="AB8" s="171" t="s">
        <v>152</v>
      </c>
      <c r="AC8" s="172" t="s">
        <v>205</v>
      </c>
      <c r="AD8" s="171" t="s">
        <v>152</v>
      </c>
      <c r="AE8" s="200" t="s">
        <v>205</v>
      </c>
      <c r="AF8" s="127"/>
    </row>
    <row r="9" spans="2:32" s="131" customFormat="1" ht="15" customHeight="1">
      <c r="B9" s="132" t="s">
        <v>0</v>
      </c>
      <c r="C9" s="133" t="s">
        <v>1229</v>
      </c>
      <c r="D9" s="134" t="s">
        <v>1230</v>
      </c>
      <c r="E9" s="135"/>
      <c r="F9" s="134"/>
      <c r="G9" s="136"/>
      <c r="H9" s="132" t="s">
        <v>0</v>
      </c>
      <c r="I9" s="133" t="s">
        <v>1059</v>
      </c>
      <c r="J9" s="134">
        <v>1950</v>
      </c>
      <c r="K9" s="135"/>
      <c r="L9" s="134"/>
      <c r="M9" s="135"/>
      <c r="N9" s="132" t="s">
        <v>0</v>
      </c>
      <c r="O9" s="133" t="s">
        <v>562</v>
      </c>
      <c r="P9" s="134" t="s">
        <v>218</v>
      </c>
      <c r="Q9" s="135"/>
      <c r="R9" s="137"/>
      <c r="S9" s="134"/>
      <c r="T9" s="132" t="s">
        <v>0</v>
      </c>
      <c r="U9" s="133" t="s">
        <v>618</v>
      </c>
      <c r="V9" s="134">
        <v>2550</v>
      </c>
      <c r="W9" s="135"/>
      <c r="X9" s="134"/>
      <c r="Y9" s="263"/>
      <c r="Z9" s="132" t="s">
        <v>0</v>
      </c>
      <c r="AA9" s="201" t="s">
        <v>1299</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621</v>
      </c>
      <c r="P10" s="141">
        <v>1000</v>
      </c>
      <c r="Q10" s="142"/>
      <c r="R10" s="144"/>
      <c r="S10" s="141"/>
      <c r="T10" s="139" t="s">
        <v>161</v>
      </c>
      <c r="U10" s="145" t="s">
        <v>1191</v>
      </c>
      <c r="V10" s="141" t="s">
        <v>1190</v>
      </c>
      <c r="W10" s="142"/>
      <c r="X10" s="141"/>
      <c r="Y10" s="264"/>
      <c r="Z10" s="139" t="s">
        <v>161</v>
      </c>
      <c r="AA10" s="202" t="s">
        <v>1337</v>
      </c>
      <c r="AB10" s="260" t="s">
        <v>1331</v>
      </c>
      <c r="AC10" s="142"/>
      <c r="AD10" s="144"/>
      <c r="AE10" s="194"/>
      <c r="AF10" s="138"/>
    </row>
    <row r="11" spans="2:32" s="131" customFormat="1" ht="15" customHeight="1">
      <c r="B11" s="139" t="s">
        <v>162</v>
      </c>
      <c r="C11" s="140" t="s">
        <v>1366</v>
      </c>
      <c r="D11" s="141">
        <v>2600</v>
      </c>
      <c r="E11" s="142"/>
      <c r="F11" s="141">
        <v>1200</v>
      </c>
      <c r="G11" s="143"/>
      <c r="H11" s="139" t="s">
        <v>162</v>
      </c>
      <c r="I11" s="140" t="s">
        <v>1060</v>
      </c>
      <c r="J11" s="141" t="s">
        <v>1054</v>
      </c>
      <c r="K11" s="142"/>
      <c r="L11" s="142"/>
      <c r="M11" s="142"/>
      <c r="N11" s="139" t="s">
        <v>162</v>
      </c>
      <c r="O11" s="140" t="s">
        <v>619</v>
      </c>
      <c r="P11" s="141">
        <v>650</v>
      </c>
      <c r="Q11" s="142"/>
      <c r="R11" s="144"/>
      <c r="S11" s="141"/>
      <c r="T11" s="139" t="s">
        <v>162</v>
      </c>
      <c r="U11" s="140" t="s">
        <v>619</v>
      </c>
      <c r="V11" s="141">
        <v>2500</v>
      </c>
      <c r="W11" s="142"/>
      <c r="X11" s="141"/>
      <c r="Y11" s="264"/>
      <c r="Z11" s="139" t="s">
        <v>162</v>
      </c>
      <c r="AA11" s="202"/>
      <c r="AB11" s="144"/>
      <c r="AC11" s="142"/>
      <c r="AD11" s="144"/>
      <c r="AE11" s="194"/>
      <c r="AF11" s="138"/>
    </row>
    <row r="12" spans="2:32" s="131" customFormat="1" ht="15" customHeight="1">
      <c r="B12" s="139" t="s">
        <v>163</v>
      </c>
      <c r="C12" s="140" t="s">
        <v>1367</v>
      </c>
      <c r="D12" s="141">
        <v>2200</v>
      </c>
      <c r="E12" s="142"/>
      <c r="F12" s="142">
        <v>650</v>
      </c>
      <c r="G12" s="143"/>
      <c r="H12" s="139" t="s">
        <v>163</v>
      </c>
      <c r="I12" s="145" t="s">
        <v>1047</v>
      </c>
      <c r="J12" s="309" t="s">
        <v>1046</v>
      </c>
      <c r="K12" s="142"/>
      <c r="L12" s="142"/>
      <c r="M12" s="142"/>
      <c r="N12" s="139" t="s">
        <v>163</v>
      </c>
      <c r="O12" s="140"/>
      <c r="P12" s="141"/>
      <c r="Q12" s="142"/>
      <c r="R12" s="144"/>
      <c r="S12" s="141"/>
      <c r="T12" s="139" t="s">
        <v>163</v>
      </c>
      <c r="U12" s="140" t="s">
        <v>276</v>
      </c>
      <c r="V12" s="141">
        <v>1300</v>
      </c>
      <c r="W12" s="142"/>
      <c r="X12" s="141"/>
      <c r="Y12" s="264"/>
      <c r="Z12" s="139" t="s">
        <v>163</v>
      </c>
      <c r="AA12" s="202" t="s">
        <v>1338</v>
      </c>
      <c r="AB12" s="260" t="s">
        <v>1331</v>
      </c>
      <c r="AC12" s="142"/>
      <c r="AD12" s="144"/>
      <c r="AE12" s="194"/>
      <c r="AF12" s="138"/>
    </row>
    <row r="13" spans="2:32" s="131" customFormat="1" ht="15" customHeight="1">
      <c r="B13" s="139" t="s">
        <v>164</v>
      </c>
      <c r="C13" s="140" t="s">
        <v>1368</v>
      </c>
      <c r="D13" s="141">
        <v>2000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275</v>
      </c>
      <c r="AB13" s="144">
        <v>350</v>
      </c>
      <c r="AC13" s="146"/>
      <c r="AD13" s="144"/>
      <c r="AE13" s="196"/>
      <c r="AF13" s="138"/>
    </row>
    <row r="14" spans="2:32" s="131" customFormat="1" ht="15" customHeight="1">
      <c r="B14" s="139" t="s">
        <v>167</v>
      </c>
      <c r="C14" s="140" t="s">
        <v>1369</v>
      </c>
      <c r="D14" s="141">
        <v>2000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1252</v>
      </c>
      <c r="AB15" s="141" t="s">
        <v>1251</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8800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6350</v>
      </c>
      <c r="W19" s="159">
        <f>SUM(W9:W18)</f>
        <v>0</v>
      </c>
      <c r="X19" s="159">
        <f>SUM(X9:X18)</f>
        <v>0</v>
      </c>
      <c r="Y19" s="222">
        <f>SUM(Y9:Y18)</f>
        <v>0</v>
      </c>
      <c r="Z19" s="157"/>
      <c r="AA19" s="158" t="s">
        <v>165</v>
      </c>
      <c r="AB19" s="159">
        <f>SUM(AB9:AB18)</f>
        <v>350</v>
      </c>
      <c r="AC19" s="159">
        <f>SUM(AC9:AC18)</f>
        <v>0</v>
      </c>
      <c r="AD19" s="159">
        <f>SUM(AD9:AD18)</f>
        <v>0</v>
      </c>
      <c r="AE19" s="233">
        <f>SUM(AE9:AE18)</f>
        <v>0</v>
      </c>
      <c r="AF19" s="138"/>
    </row>
    <row r="20" spans="2:31" ht="18" customHeight="1">
      <c r="B20" s="401" t="s">
        <v>1000</v>
      </c>
      <c r="C20" s="401"/>
      <c r="D20" s="401"/>
      <c r="E20" s="113"/>
      <c r="F20" s="113"/>
      <c r="G20" s="113"/>
      <c r="H20" s="393" t="s">
        <v>152</v>
      </c>
      <c r="I20" s="393"/>
      <c r="J20" s="402">
        <f>D49+J49+P49+V49+AB34</f>
        <v>49750</v>
      </c>
      <c r="K20" s="402"/>
      <c r="L20" s="387">
        <f>F49+L49+R49+X49+AD34</f>
        <v>6450</v>
      </c>
      <c r="M20" s="387"/>
      <c r="N20" s="121"/>
      <c r="O20" s="113" t="s">
        <v>153</v>
      </c>
      <c r="P20" s="402">
        <f>E49+K49+Q49+W49+AC34</f>
        <v>0</v>
      </c>
      <c r="Q20" s="402"/>
      <c r="R20" s="387">
        <f>G49+M49+S49+Y49+AE34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395" t="s">
        <v>286</v>
      </c>
      <c r="AA21" s="396"/>
      <c r="AB21" s="396"/>
      <c r="AC21" s="396"/>
      <c r="AD21" s="396"/>
      <c r="AE21" s="397"/>
      <c r="AF21" s="150"/>
    </row>
    <row r="22" spans="2:32" s="126" customFormat="1" ht="15" customHeight="1">
      <c r="B22" s="431"/>
      <c r="C22" s="405" t="s">
        <v>606</v>
      </c>
      <c r="D22" s="405" t="s">
        <v>199</v>
      </c>
      <c r="E22" s="407"/>
      <c r="F22" s="405" t="s">
        <v>160</v>
      </c>
      <c r="G22" s="408"/>
      <c r="H22" s="431"/>
      <c r="I22" s="405" t="s">
        <v>606</v>
      </c>
      <c r="J22" s="405" t="s">
        <v>199</v>
      </c>
      <c r="K22" s="407"/>
      <c r="L22" s="405" t="s">
        <v>160</v>
      </c>
      <c r="M22" s="408"/>
      <c r="N22" s="431"/>
      <c r="O22" s="405" t="s">
        <v>606</v>
      </c>
      <c r="P22" s="405" t="s">
        <v>199</v>
      </c>
      <c r="Q22" s="407"/>
      <c r="R22" s="405" t="s">
        <v>160</v>
      </c>
      <c r="S22" s="408"/>
      <c r="T22" s="431"/>
      <c r="U22" s="405" t="s">
        <v>606</v>
      </c>
      <c r="V22" s="405" t="s">
        <v>199</v>
      </c>
      <c r="W22" s="407"/>
      <c r="X22" s="405" t="s">
        <v>160</v>
      </c>
      <c r="Y22" s="408"/>
      <c r="Z22" s="431"/>
      <c r="AA22" s="405" t="s">
        <v>606</v>
      </c>
      <c r="AB22" s="405" t="s">
        <v>199</v>
      </c>
      <c r="AC22" s="407"/>
      <c r="AD22" s="405" t="s">
        <v>160</v>
      </c>
      <c r="AE22" s="408"/>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32"/>
      <c r="O23" s="406"/>
      <c r="P23" s="171" t="s">
        <v>152</v>
      </c>
      <c r="Q23" s="172" t="s">
        <v>205</v>
      </c>
      <c r="R23" s="171" t="s">
        <v>152</v>
      </c>
      <c r="S23" s="172" t="s">
        <v>205</v>
      </c>
      <c r="T23" s="432"/>
      <c r="U23" s="406"/>
      <c r="V23" s="171" t="s">
        <v>152</v>
      </c>
      <c r="W23" s="172" t="s">
        <v>205</v>
      </c>
      <c r="X23" s="171" t="s">
        <v>152</v>
      </c>
      <c r="Y23" s="172" t="s">
        <v>205</v>
      </c>
      <c r="Z23" s="432"/>
      <c r="AA23" s="406"/>
      <c r="AB23" s="171" t="s">
        <v>152</v>
      </c>
      <c r="AC23" s="172" t="s">
        <v>205</v>
      </c>
      <c r="AD23" s="171" t="s">
        <v>152</v>
      </c>
      <c r="AE23" s="200" t="s">
        <v>205</v>
      </c>
      <c r="AF23" s="170"/>
    </row>
    <row r="24" spans="2:32" s="131" customFormat="1" ht="15" customHeight="1">
      <c r="B24" s="132" t="s">
        <v>0</v>
      </c>
      <c r="C24" s="133" t="s">
        <v>616</v>
      </c>
      <c r="D24" s="134">
        <v>1800</v>
      </c>
      <c r="E24" s="135"/>
      <c r="F24" s="134">
        <v>550</v>
      </c>
      <c r="G24" s="192"/>
      <c r="H24" s="132" t="s">
        <v>0</v>
      </c>
      <c r="I24" s="133" t="s">
        <v>1307</v>
      </c>
      <c r="J24" s="134">
        <v>3900</v>
      </c>
      <c r="K24" s="135"/>
      <c r="L24" s="134"/>
      <c r="M24" s="192"/>
      <c r="N24" s="132" t="s">
        <v>0</v>
      </c>
      <c r="O24" s="133" t="s">
        <v>616</v>
      </c>
      <c r="P24" s="134">
        <v>1000</v>
      </c>
      <c r="Q24" s="135"/>
      <c r="R24" s="134">
        <v>0</v>
      </c>
      <c r="S24" s="193"/>
      <c r="T24" s="132" t="s">
        <v>0</v>
      </c>
      <c r="U24" s="133" t="s">
        <v>616</v>
      </c>
      <c r="V24" s="134">
        <v>3350</v>
      </c>
      <c r="W24" s="135"/>
      <c r="X24" s="134">
        <v>50</v>
      </c>
      <c r="Y24" s="192"/>
      <c r="Z24" s="132" t="s">
        <v>0</v>
      </c>
      <c r="AA24" s="201"/>
      <c r="AB24" s="137"/>
      <c r="AC24" s="135"/>
      <c r="AD24" s="137"/>
      <c r="AE24" s="192"/>
      <c r="AF24" s="150"/>
    </row>
    <row r="25" spans="2:32" s="131" customFormat="1" ht="15" customHeight="1">
      <c r="B25" s="139" t="s">
        <v>161</v>
      </c>
      <c r="C25" s="140" t="s">
        <v>1364</v>
      </c>
      <c r="D25" s="141">
        <v>3850</v>
      </c>
      <c r="E25" s="142"/>
      <c r="F25" s="141">
        <v>550</v>
      </c>
      <c r="G25" s="194"/>
      <c r="H25" s="139" t="s">
        <v>161</v>
      </c>
      <c r="I25" s="140" t="s">
        <v>1201</v>
      </c>
      <c r="J25" s="141">
        <v>1900</v>
      </c>
      <c r="K25" s="142"/>
      <c r="L25" s="141">
        <v>50</v>
      </c>
      <c r="M25" s="194"/>
      <c r="N25" s="139" t="s">
        <v>161</v>
      </c>
      <c r="O25" s="140"/>
      <c r="P25" s="141"/>
      <c r="Q25" s="142"/>
      <c r="R25" s="142"/>
      <c r="S25" s="195"/>
      <c r="T25" s="139" t="s">
        <v>161</v>
      </c>
      <c r="U25" s="140" t="s">
        <v>277</v>
      </c>
      <c r="V25" s="141">
        <v>1000</v>
      </c>
      <c r="W25" s="142"/>
      <c r="X25" s="141">
        <v>100</v>
      </c>
      <c r="Y25" s="194"/>
      <c r="Z25" s="139" t="s">
        <v>161</v>
      </c>
      <c r="AA25" s="202"/>
      <c r="AB25" s="144"/>
      <c r="AC25" s="142"/>
      <c r="AD25" s="144"/>
      <c r="AE25" s="194"/>
      <c r="AF25" s="150"/>
    </row>
    <row r="26" spans="2:32" s="131" customFormat="1" ht="15" customHeight="1">
      <c r="B26" s="139" t="s">
        <v>162</v>
      </c>
      <c r="C26" s="140" t="s">
        <v>1365</v>
      </c>
      <c r="D26" s="141">
        <v>4700</v>
      </c>
      <c r="E26" s="142"/>
      <c r="F26" s="141">
        <v>1100</v>
      </c>
      <c r="G26" s="194"/>
      <c r="H26" s="139" t="s">
        <v>162</v>
      </c>
      <c r="I26" s="140" t="s">
        <v>1142</v>
      </c>
      <c r="J26" s="141">
        <v>2550</v>
      </c>
      <c r="K26" s="142"/>
      <c r="L26" s="141"/>
      <c r="M26" s="194"/>
      <c r="N26" s="139" t="s">
        <v>162</v>
      </c>
      <c r="O26" s="140" t="s">
        <v>278</v>
      </c>
      <c r="P26" s="141">
        <v>500</v>
      </c>
      <c r="Q26" s="142"/>
      <c r="R26" s="142">
        <v>0</v>
      </c>
      <c r="S26" s="195"/>
      <c r="T26" s="139" t="s">
        <v>162</v>
      </c>
      <c r="U26" s="140" t="s">
        <v>1345</v>
      </c>
      <c r="V26" s="141" t="s">
        <v>1344</v>
      </c>
      <c r="W26" s="142"/>
      <c r="X26" s="141"/>
      <c r="Y26" s="194"/>
      <c r="Z26" s="139" t="s">
        <v>162</v>
      </c>
      <c r="AA26" s="202" t="s">
        <v>615</v>
      </c>
      <c r="AB26" s="144">
        <v>500</v>
      </c>
      <c r="AC26" s="142"/>
      <c r="AD26" s="141">
        <v>50</v>
      </c>
      <c r="AE26" s="194"/>
      <c r="AF26" s="150"/>
    </row>
    <row r="27" spans="2:32" s="131" customFormat="1" ht="15" customHeight="1">
      <c r="B27" s="139" t="s">
        <v>163</v>
      </c>
      <c r="C27" s="140" t="s">
        <v>279</v>
      </c>
      <c r="D27" s="141">
        <v>2900</v>
      </c>
      <c r="E27" s="142"/>
      <c r="F27" s="141">
        <v>1050</v>
      </c>
      <c r="G27" s="194"/>
      <c r="H27" s="139" t="s">
        <v>163</v>
      </c>
      <c r="I27" s="140" t="s">
        <v>1106</v>
      </c>
      <c r="J27" s="141" t="s">
        <v>1107</v>
      </c>
      <c r="K27" s="142"/>
      <c r="L27" s="141"/>
      <c r="M27" s="194"/>
      <c r="N27" s="139" t="s">
        <v>163</v>
      </c>
      <c r="O27" s="140" t="s">
        <v>617</v>
      </c>
      <c r="P27" s="141">
        <v>550</v>
      </c>
      <c r="Q27" s="142"/>
      <c r="R27" s="142">
        <v>0</v>
      </c>
      <c r="S27" s="195"/>
      <c r="T27" s="139" t="s">
        <v>163</v>
      </c>
      <c r="U27" s="140" t="s">
        <v>280</v>
      </c>
      <c r="V27" s="141">
        <v>2300</v>
      </c>
      <c r="W27" s="142"/>
      <c r="X27" s="141">
        <v>200</v>
      </c>
      <c r="Y27" s="194"/>
      <c r="Z27" s="139" t="s">
        <v>163</v>
      </c>
      <c r="AA27" s="202"/>
      <c r="AB27" s="144"/>
      <c r="AC27" s="142"/>
      <c r="AD27" s="141"/>
      <c r="AE27" s="194"/>
      <c r="AF27" s="150"/>
    </row>
    <row r="28" spans="2:32" s="131" customFormat="1" ht="15" customHeight="1">
      <c r="B28" s="139" t="s">
        <v>164</v>
      </c>
      <c r="C28" s="140" t="s">
        <v>1232</v>
      </c>
      <c r="D28" s="141" t="s">
        <v>1231</v>
      </c>
      <c r="E28" s="146"/>
      <c r="F28" s="147"/>
      <c r="G28" s="196"/>
      <c r="H28" s="139" t="s">
        <v>164</v>
      </c>
      <c r="I28" s="140" t="s">
        <v>564</v>
      </c>
      <c r="J28" s="141" t="s">
        <v>565</v>
      </c>
      <c r="K28" s="146"/>
      <c r="L28" s="147"/>
      <c r="M28" s="196"/>
      <c r="N28" s="139" t="s">
        <v>164</v>
      </c>
      <c r="O28" s="140" t="s">
        <v>620</v>
      </c>
      <c r="P28" s="141">
        <v>500</v>
      </c>
      <c r="Q28" s="146"/>
      <c r="R28" s="146">
        <v>0</v>
      </c>
      <c r="S28" s="197"/>
      <c r="T28" s="139" t="s">
        <v>164</v>
      </c>
      <c r="U28" s="140" t="s">
        <v>566</v>
      </c>
      <c r="V28" s="141" t="s">
        <v>567</v>
      </c>
      <c r="W28" s="146"/>
      <c r="X28" s="147"/>
      <c r="Y28" s="196"/>
      <c r="Z28" s="139" t="s">
        <v>164</v>
      </c>
      <c r="AA28" s="202"/>
      <c r="AB28" s="144"/>
      <c r="AC28" s="146"/>
      <c r="AD28" s="144"/>
      <c r="AE28" s="196"/>
      <c r="AF28" s="150"/>
    </row>
    <row r="29" spans="2:32" s="131" customFormat="1" ht="15" customHeight="1">
      <c r="B29" s="139" t="s">
        <v>167</v>
      </c>
      <c r="C29" s="140" t="s">
        <v>1233</v>
      </c>
      <c r="D29" s="141">
        <v>2750</v>
      </c>
      <c r="E29" s="142"/>
      <c r="F29" s="141">
        <v>200</v>
      </c>
      <c r="G29" s="194"/>
      <c r="H29" s="139" t="s">
        <v>167</v>
      </c>
      <c r="I29" s="140" t="s">
        <v>1078</v>
      </c>
      <c r="J29" s="141" t="s">
        <v>1077</v>
      </c>
      <c r="K29" s="142"/>
      <c r="L29" s="141"/>
      <c r="M29" s="194"/>
      <c r="N29" s="139" t="s">
        <v>167</v>
      </c>
      <c r="O29" s="140" t="s">
        <v>282</v>
      </c>
      <c r="P29" s="141">
        <v>250</v>
      </c>
      <c r="Q29" s="142"/>
      <c r="R29" s="142">
        <v>0</v>
      </c>
      <c r="S29" s="195"/>
      <c r="T29" s="139" t="s">
        <v>167</v>
      </c>
      <c r="U29" s="140" t="s">
        <v>283</v>
      </c>
      <c r="V29" s="141">
        <v>3250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1363</v>
      </c>
      <c r="D30" s="141">
        <v>1400</v>
      </c>
      <c r="E30" s="142"/>
      <c r="F30" s="141">
        <v>900</v>
      </c>
      <c r="G30" s="194"/>
      <c r="H30" s="139" t="s">
        <v>168</v>
      </c>
      <c r="I30" s="140" t="s">
        <v>1306</v>
      </c>
      <c r="J30" s="141" t="s">
        <v>1303</v>
      </c>
      <c r="K30" s="142"/>
      <c r="L30" s="141"/>
      <c r="M30" s="194"/>
      <c r="N30" s="139" t="s">
        <v>168</v>
      </c>
      <c r="O30" s="140"/>
      <c r="P30" s="141"/>
      <c r="Q30" s="142"/>
      <c r="R30" s="142"/>
      <c r="S30" s="195"/>
      <c r="T30" s="139" t="s">
        <v>168</v>
      </c>
      <c r="U30" s="140" t="s">
        <v>284</v>
      </c>
      <c r="V30" s="141">
        <v>2050</v>
      </c>
      <c r="W30" s="142"/>
      <c r="X30" s="141">
        <v>50</v>
      </c>
      <c r="Y30" s="194"/>
      <c r="Z30" s="139" t="s">
        <v>168</v>
      </c>
      <c r="AA30" s="140"/>
      <c r="AB30" s="141"/>
      <c r="AC30" s="142"/>
      <c r="AD30" s="144"/>
      <c r="AE30" s="194"/>
      <c r="AF30" s="150"/>
    </row>
    <row r="31" spans="2:32" s="131" customFormat="1" ht="15" customHeight="1">
      <c r="B31" s="139" t="s">
        <v>169</v>
      </c>
      <c r="C31" s="140" t="s">
        <v>282</v>
      </c>
      <c r="D31" s="141">
        <v>1250</v>
      </c>
      <c r="E31" s="142"/>
      <c r="F31" s="141">
        <v>250</v>
      </c>
      <c r="G31" s="194"/>
      <c r="H31" s="139" t="s">
        <v>169</v>
      </c>
      <c r="I31" s="140" t="s">
        <v>1079</v>
      </c>
      <c r="J31" s="141">
        <v>2150</v>
      </c>
      <c r="K31" s="142"/>
      <c r="L31" s="141">
        <v>400</v>
      </c>
      <c r="M31" s="194"/>
      <c r="N31" s="139" t="s">
        <v>169</v>
      </c>
      <c r="O31" s="140"/>
      <c r="P31" s="141"/>
      <c r="Q31" s="142"/>
      <c r="R31" s="142"/>
      <c r="S31" s="195"/>
      <c r="T31" s="139" t="s">
        <v>169</v>
      </c>
      <c r="U31" s="140" t="s">
        <v>1175</v>
      </c>
      <c r="V31" s="141">
        <v>1750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1141</v>
      </c>
      <c r="J32" s="141" t="s">
        <v>1140</v>
      </c>
      <c r="K32" s="142"/>
      <c r="L32" s="144"/>
      <c r="M32" s="194"/>
      <c r="N32" s="139" t="s">
        <v>176</v>
      </c>
      <c r="O32" s="140"/>
      <c r="P32" s="141"/>
      <c r="Q32" s="142"/>
      <c r="R32" s="142"/>
      <c r="S32" s="195"/>
      <c r="T32" s="139" t="s">
        <v>176</v>
      </c>
      <c r="U32" s="140" t="s">
        <v>285</v>
      </c>
      <c r="V32" s="141">
        <v>1000</v>
      </c>
      <c r="W32" s="142"/>
      <c r="X32" s="144">
        <v>150</v>
      </c>
      <c r="Y32" s="194"/>
      <c r="Z32" s="179" t="s">
        <v>201</v>
      </c>
      <c r="AA32" s="180"/>
      <c r="AB32" s="181"/>
      <c r="AC32" s="182"/>
      <c r="AD32" s="183"/>
      <c r="AE32" s="245"/>
      <c r="AF32" s="150"/>
    </row>
    <row r="33" spans="2:32" s="131" customFormat="1" ht="15" customHeight="1">
      <c r="B33" s="139" t="s">
        <v>178</v>
      </c>
      <c r="C33" s="202" t="s">
        <v>281</v>
      </c>
      <c r="D33" s="144">
        <v>2600</v>
      </c>
      <c r="E33" s="142"/>
      <c r="F33" s="141">
        <v>450</v>
      </c>
      <c r="G33" s="194"/>
      <c r="H33" s="139" t="s">
        <v>178</v>
      </c>
      <c r="I33" s="140"/>
      <c r="J33" s="141"/>
      <c r="K33" s="142"/>
      <c r="L33" s="144"/>
      <c r="M33" s="194"/>
      <c r="N33" s="139" t="s">
        <v>178</v>
      </c>
      <c r="O33" s="140"/>
      <c r="P33" s="141"/>
      <c r="Q33" s="142"/>
      <c r="R33" s="144"/>
      <c r="S33" s="195"/>
      <c r="T33" s="139" t="s">
        <v>178</v>
      </c>
      <c r="U33" s="140" t="s">
        <v>1206</v>
      </c>
      <c r="V33" s="141" t="s">
        <v>1207</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395" t="s">
        <v>216</v>
      </c>
      <c r="AA35" s="396"/>
      <c r="AB35" s="396"/>
      <c r="AC35" s="396"/>
      <c r="AD35" s="396"/>
      <c r="AE35" s="397"/>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33"/>
      <c r="AA36" s="434"/>
      <c r="AB36" s="434"/>
      <c r="AC36" s="434"/>
      <c r="AD36" s="434"/>
      <c r="AE36" s="435"/>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6"/>
      <c r="AA37" s="437"/>
      <c r="AB37" s="437"/>
      <c r="AC37" s="437"/>
      <c r="AD37" s="437"/>
      <c r="AE37" s="438"/>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6"/>
      <c r="AA38" s="437"/>
      <c r="AB38" s="437"/>
      <c r="AC38" s="437"/>
      <c r="AD38" s="437"/>
      <c r="AE38" s="438"/>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6"/>
      <c r="AA39" s="437"/>
      <c r="AB39" s="437"/>
      <c r="AC39" s="437"/>
      <c r="AD39" s="437"/>
      <c r="AE39" s="438"/>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6"/>
      <c r="AA40" s="437"/>
      <c r="AB40" s="437"/>
      <c r="AC40" s="437"/>
      <c r="AD40" s="437"/>
      <c r="AE40" s="438"/>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6"/>
      <c r="AA41" s="437"/>
      <c r="AB41" s="437"/>
      <c r="AC41" s="437"/>
      <c r="AD41" s="437"/>
      <c r="AE41" s="438"/>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6"/>
      <c r="AA42" s="437"/>
      <c r="AB42" s="437"/>
      <c r="AC42" s="437"/>
      <c r="AD42" s="437"/>
      <c r="AE42" s="438"/>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6"/>
      <c r="AA43" s="437"/>
      <c r="AB43" s="437"/>
      <c r="AC43" s="437"/>
      <c r="AD43" s="437"/>
      <c r="AE43" s="438"/>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6"/>
      <c r="AA44" s="437"/>
      <c r="AB44" s="437"/>
      <c r="AC44" s="437"/>
      <c r="AD44" s="437"/>
      <c r="AE44" s="438"/>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6"/>
      <c r="AA45" s="437"/>
      <c r="AB45" s="437"/>
      <c r="AC45" s="437"/>
      <c r="AD45" s="437"/>
      <c r="AE45" s="438"/>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6"/>
      <c r="AA46" s="437"/>
      <c r="AB46" s="437"/>
      <c r="AC46" s="437"/>
      <c r="AD46" s="437"/>
      <c r="AE46" s="438"/>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6"/>
      <c r="AA47" s="437"/>
      <c r="AB47" s="437"/>
      <c r="AC47" s="437"/>
      <c r="AD47" s="437"/>
      <c r="AE47" s="438"/>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6"/>
      <c r="AA48" s="437"/>
      <c r="AB48" s="437"/>
      <c r="AC48" s="437"/>
      <c r="AD48" s="437"/>
      <c r="AE48" s="438"/>
      <c r="AF48" s="150"/>
    </row>
    <row r="49" spans="1:32" s="131" customFormat="1" ht="13.5" customHeight="1">
      <c r="A49" s="156"/>
      <c r="B49" s="157"/>
      <c r="C49" s="158" t="s">
        <v>165</v>
      </c>
      <c r="D49" s="159">
        <f>SUM(D24:D48)</f>
        <v>21250</v>
      </c>
      <c r="E49" s="159">
        <f>SUM(E24:E48)</f>
        <v>0</v>
      </c>
      <c r="F49" s="159">
        <f>SUM(F24:F48)</f>
        <v>5050</v>
      </c>
      <c r="G49" s="159">
        <f>SUM(G24:G48)</f>
        <v>0</v>
      </c>
      <c r="H49" s="157"/>
      <c r="I49" s="158" t="s">
        <v>165</v>
      </c>
      <c r="J49" s="159">
        <f>SUM(J24:J48)</f>
        <v>10500</v>
      </c>
      <c r="K49" s="159">
        <f>SUM(K24:K48)</f>
        <v>0</v>
      </c>
      <c r="L49" s="159">
        <f>SUM(L24:L48)</f>
        <v>450</v>
      </c>
      <c r="M49" s="159">
        <f>SUM(M24:M48)</f>
        <v>0</v>
      </c>
      <c r="N49" s="157"/>
      <c r="O49" s="158" t="s">
        <v>165</v>
      </c>
      <c r="P49" s="159">
        <f>SUM(P24:P48)</f>
        <v>2800</v>
      </c>
      <c r="Q49" s="159">
        <f>SUM(Q24:Q48)</f>
        <v>0</v>
      </c>
      <c r="R49" s="159">
        <f>SUM(R24:R48)</f>
        <v>0</v>
      </c>
      <c r="S49" s="159">
        <f>SUM(S24:S48)</f>
        <v>0</v>
      </c>
      <c r="T49" s="157"/>
      <c r="U49" s="158" t="s">
        <v>165</v>
      </c>
      <c r="V49" s="159">
        <f>SUM(V24:V48)</f>
        <v>14700</v>
      </c>
      <c r="W49" s="159">
        <f>SUM(W24:W48)</f>
        <v>0</v>
      </c>
      <c r="X49" s="159">
        <f>SUM(X24:X48)</f>
        <v>900</v>
      </c>
      <c r="Y49" s="159">
        <f>SUM(Y24:Y48)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99">
    <mergeCell ref="AD51:AE51"/>
    <mergeCell ref="Z46:AE46"/>
    <mergeCell ref="Z47:AE47"/>
    <mergeCell ref="Z48:AE48"/>
    <mergeCell ref="Z49:AE49"/>
    <mergeCell ref="Z40:AE40"/>
    <mergeCell ref="Z41:AE41"/>
    <mergeCell ref="Z42:AE42"/>
    <mergeCell ref="Z43:AE43"/>
    <mergeCell ref="Z44:AE44"/>
    <mergeCell ref="Z45:AE45"/>
    <mergeCell ref="AA2:AC2"/>
    <mergeCell ref="Z7:Z8"/>
    <mergeCell ref="AA7:AA8"/>
    <mergeCell ref="AB7:AC7"/>
    <mergeCell ref="AD7:AE7"/>
    <mergeCell ref="AB22:AC22"/>
    <mergeCell ref="AD22:AE22"/>
    <mergeCell ref="AA22:AA23"/>
    <mergeCell ref="AD3:AE3"/>
    <mergeCell ref="AD4:AE4"/>
    <mergeCell ref="Z35:AE35"/>
    <mergeCell ref="Z36:AE36"/>
    <mergeCell ref="Z37:AE37"/>
    <mergeCell ref="Z38:AE38"/>
    <mergeCell ref="Z39:AE39"/>
    <mergeCell ref="X4:Z4"/>
    <mergeCell ref="AA4:AC4"/>
    <mergeCell ref="T22:T23"/>
    <mergeCell ref="U22:U23"/>
    <mergeCell ref="V22:W22"/>
    <mergeCell ref="X22:Y22"/>
    <mergeCell ref="Z22:Z23"/>
    <mergeCell ref="J22:K22"/>
    <mergeCell ref="L22:M22"/>
    <mergeCell ref="N22:N23"/>
    <mergeCell ref="O22:O23"/>
    <mergeCell ref="P22:Q22"/>
    <mergeCell ref="R22:S22"/>
    <mergeCell ref="B22:B23"/>
    <mergeCell ref="C22:C23"/>
    <mergeCell ref="D22:E22"/>
    <mergeCell ref="F22:G22"/>
    <mergeCell ref="H22:H23"/>
    <mergeCell ref="I22:I23"/>
    <mergeCell ref="R20:S20"/>
    <mergeCell ref="B21:G21"/>
    <mergeCell ref="H21:M21"/>
    <mergeCell ref="N21:S21"/>
    <mergeCell ref="T21:Y21"/>
    <mergeCell ref="Z21:AE21"/>
    <mergeCell ref="U20:V20"/>
    <mergeCell ref="W20:Z20"/>
    <mergeCell ref="T7:T8"/>
    <mergeCell ref="U7:U8"/>
    <mergeCell ref="V7:W7"/>
    <mergeCell ref="X7:Y7"/>
    <mergeCell ref="B20:D20"/>
    <mergeCell ref="H20:I20"/>
    <mergeCell ref="J20:K20"/>
    <mergeCell ref="L20:M20"/>
    <mergeCell ref="P20:Q20"/>
    <mergeCell ref="J7:K7"/>
    <mergeCell ref="B7:B8"/>
    <mergeCell ref="C7:C8"/>
    <mergeCell ref="D7:E7"/>
    <mergeCell ref="F7:G7"/>
    <mergeCell ref="H7:H8"/>
    <mergeCell ref="L7:M7"/>
    <mergeCell ref="P5:Q5"/>
    <mergeCell ref="AA3:AC3"/>
    <mergeCell ref="I7:I8"/>
    <mergeCell ref="U5:V5"/>
    <mergeCell ref="W5:Z5"/>
    <mergeCell ref="T4:W4"/>
    <mergeCell ref="R7:S7"/>
    <mergeCell ref="N7:N8"/>
    <mergeCell ref="O7:O8"/>
    <mergeCell ref="P7:Q7"/>
    <mergeCell ref="B6:G6"/>
    <mergeCell ref="H6:M6"/>
    <mergeCell ref="N6:S6"/>
    <mergeCell ref="T6:Y6"/>
    <mergeCell ref="Z6:AE6"/>
    <mergeCell ref="B5:D5"/>
    <mergeCell ref="R5:S5"/>
    <mergeCell ref="H5:I5"/>
    <mergeCell ref="J5:K5"/>
    <mergeCell ref="L5:M5"/>
    <mergeCell ref="A1:C1"/>
    <mergeCell ref="B3:D4"/>
    <mergeCell ref="E3:F3"/>
    <mergeCell ref="G3:I3"/>
    <mergeCell ref="J3:S3"/>
    <mergeCell ref="X3:Z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552</v>
      </c>
      <c r="AB2" s="410"/>
      <c r="AC2" s="410"/>
      <c r="AD2" s="113" t="s">
        <v>14</v>
      </c>
      <c r="AE2" s="114">
        <v>3</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999</v>
      </c>
      <c r="C5" s="401"/>
      <c r="D5" s="401"/>
      <c r="E5" s="113"/>
      <c r="F5" s="113"/>
      <c r="G5" s="113"/>
      <c r="H5" s="393" t="s">
        <v>152</v>
      </c>
      <c r="I5" s="393"/>
      <c r="J5" s="402">
        <f>D49+J49+P49+V49+AB24</f>
        <v>79650</v>
      </c>
      <c r="K5" s="402"/>
      <c r="L5" s="387">
        <f>F49+L49+R49+X49</f>
        <v>9950</v>
      </c>
      <c r="M5" s="387"/>
      <c r="N5" s="121"/>
      <c r="O5" s="113" t="s">
        <v>153</v>
      </c>
      <c r="P5" s="402">
        <f>+E49+K49+Q49+W49+AC24</f>
        <v>0</v>
      </c>
      <c r="Q5" s="402"/>
      <c r="R5" s="387">
        <f>G49+M49+S49+Y49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286</v>
      </c>
      <c r="AA6" s="396"/>
      <c r="AB6" s="396"/>
      <c r="AC6" s="396"/>
      <c r="AD6" s="396"/>
      <c r="AE6" s="443"/>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t="s">
        <v>1184</v>
      </c>
      <c r="D9" s="141" t="s">
        <v>1182</v>
      </c>
      <c r="E9" s="135"/>
      <c r="F9" s="134"/>
      <c r="G9" s="136"/>
      <c r="H9" s="132" t="s">
        <v>0</v>
      </c>
      <c r="I9" s="133"/>
      <c r="J9" s="134"/>
      <c r="K9" s="135"/>
      <c r="L9" s="134"/>
      <c r="M9" s="135"/>
      <c r="N9" s="132" t="s">
        <v>0</v>
      </c>
      <c r="O9" s="133" t="s">
        <v>287</v>
      </c>
      <c r="P9" s="134">
        <v>1200</v>
      </c>
      <c r="Q9" s="135"/>
      <c r="R9" s="137"/>
      <c r="S9" s="134"/>
      <c r="T9" s="132" t="s">
        <v>0</v>
      </c>
      <c r="U9" s="133" t="s">
        <v>626</v>
      </c>
      <c r="V9" s="134">
        <v>3450</v>
      </c>
      <c r="W9" s="135"/>
      <c r="X9" s="134">
        <v>150</v>
      </c>
      <c r="Y9" s="135"/>
      <c r="Z9" s="132" t="s">
        <v>0</v>
      </c>
      <c r="AA9" s="201" t="s">
        <v>1240</v>
      </c>
      <c r="AB9" s="310" t="s">
        <v>1235</v>
      </c>
      <c r="AC9" s="135"/>
      <c r="AD9" s="137"/>
      <c r="AE9" s="193"/>
      <c r="AF9" s="138"/>
    </row>
    <row r="10" spans="2:32" s="131" customFormat="1" ht="15" customHeight="1">
      <c r="B10" s="139" t="s">
        <v>161</v>
      </c>
      <c r="C10" s="140" t="s">
        <v>288</v>
      </c>
      <c r="D10" s="141">
        <v>2850</v>
      </c>
      <c r="E10" s="142"/>
      <c r="F10" s="141">
        <v>900</v>
      </c>
      <c r="G10" s="143"/>
      <c r="H10" s="139" t="s">
        <v>161</v>
      </c>
      <c r="I10" s="140"/>
      <c r="J10" s="141"/>
      <c r="K10" s="142"/>
      <c r="L10" s="141"/>
      <c r="M10" s="142"/>
      <c r="N10" s="139" t="s">
        <v>161</v>
      </c>
      <c r="O10" s="140"/>
      <c r="P10" s="141"/>
      <c r="Q10" s="142"/>
      <c r="R10" s="144"/>
      <c r="S10" s="141"/>
      <c r="T10" s="139" t="s">
        <v>161</v>
      </c>
      <c r="U10" s="145" t="s">
        <v>573</v>
      </c>
      <c r="V10" s="141" t="s">
        <v>574</v>
      </c>
      <c r="W10" s="142"/>
      <c r="X10" s="141"/>
      <c r="Y10" s="142"/>
      <c r="Z10" s="139" t="s">
        <v>161</v>
      </c>
      <c r="AA10" s="202"/>
      <c r="AB10" s="144"/>
      <c r="AC10" s="142"/>
      <c r="AD10" s="144"/>
      <c r="AE10" s="195"/>
      <c r="AF10" s="138"/>
    </row>
    <row r="11" spans="2:32" s="131" customFormat="1" ht="15" customHeight="1">
      <c r="B11" s="139" t="s">
        <v>162</v>
      </c>
      <c r="C11" s="140" t="s">
        <v>1362</v>
      </c>
      <c r="D11" s="141">
        <v>2550</v>
      </c>
      <c r="E11" s="142"/>
      <c r="F11" s="141">
        <v>550</v>
      </c>
      <c r="G11" s="143"/>
      <c r="H11" s="139" t="s">
        <v>162</v>
      </c>
      <c r="I11" s="140" t="s">
        <v>1245</v>
      </c>
      <c r="J11" s="141" t="s">
        <v>1244</v>
      </c>
      <c r="K11" s="142"/>
      <c r="L11" s="141"/>
      <c r="M11" s="142"/>
      <c r="N11" s="139" t="s">
        <v>162</v>
      </c>
      <c r="O11" s="140" t="s">
        <v>289</v>
      </c>
      <c r="P11" s="141">
        <v>400</v>
      </c>
      <c r="Q11" s="142"/>
      <c r="R11" s="144"/>
      <c r="S11" s="141"/>
      <c r="T11" s="139" t="s">
        <v>162</v>
      </c>
      <c r="U11" s="140"/>
      <c r="V11" s="141"/>
      <c r="W11" s="142"/>
      <c r="X11" s="141"/>
      <c r="Y11" s="142"/>
      <c r="Z11" s="139" t="s">
        <v>162</v>
      </c>
      <c r="AA11" s="202" t="s">
        <v>290</v>
      </c>
      <c r="AB11" s="144">
        <v>850</v>
      </c>
      <c r="AC11" s="142"/>
      <c r="AD11" s="144"/>
      <c r="AE11" s="195"/>
      <c r="AF11" s="138"/>
    </row>
    <row r="12" spans="2:32" s="131" customFormat="1" ht="15" customHeight="1">
      <c r="B12" s="139" t="s">
        <v>163</v>
      </c>
      <c r="C12" s="140" t="s">
        <v>289</v>
      </c>
      <c r="D12" s="141">
        <v>4100</v>
      </c>
      <c r="E12" s="142"/>
      <c r="F12" s="141">
        <v>950</v>
      </c>
      <c r="G12" s="143"/>
      <c r="H12" s="139" t="s">
        <v>163</v>
      </c>
      <c r="I12" s="140"/>
      <c r="J12" s="141"/>
      <c r="K12" s="142"/>
      <c r="L12" s="142"/>
      <c r="M12" s="142"/>
      <c r="N12" s="139" t="s">
        <v>163</v>
      </c>
      <c r="O12" s="140" t="s">
        <v>288</v>
      </c>
      <c r="P12" s="141">
        <v>650</v>
      </c>
      <c r="Q12" s="142"/>
      <c r="R12" s="144"/>
      <c r="S12" s="141"/>
      <c r="T12" s="139" t="s">
        <v>163</v>
      </c>
      <c r="U12" s="140" t="s">
        <v>291</v>
      </c>
      <c r="V12" s="141">
        <v>2050</v>
      </c>
      <c r="W12" s="146"/>
      <c r="X12" s="147">
        <v>200</v>
      </c>
      <c r="Y12" s="142"/>
      <c r="Z12" s="139" t="s">
        <v>163</v>
      </c>
      <c r="AA12" s="202" t="s">
        <v>1335</v>
      </c>
      <c r="AB12" s="260" t="s">
        <v>1336</v>
      </c>
      <c r="AC12" s="142"/>
      <c r="AD12" s="144"/>
      <c r="AE12" s="195"/>
      <c r="AF12" s="138"/>
    </row>
    <row r="13" spans="2:32" s="131" customFormat="1" ht="15" customHeight="1">
      <c r="B13" s="139" t="s">
        <v>164</v>
      </c>
      <c r="C13" s="140" t="s">
        <v>568</v>
      </c>
      <c r="D13" s="141" t="s">
        <v>569</v>
      </c>
      <c r="E13" s="146"/>
      <c r="F13" s="147"/>
      <c r="G13" s="143"/>
      <c r="H13" s="139" t="s">
        <v>164</v>
      </c>
      <c r="I13" s="140" t="s">
        <v>1246</v>
      </c>
      <c r="J13" s="141">
        <v>2850</v>
      </c>
      <c r="K13" s="146"/>
      <c r="L13" s="146">
        <v>400</v>
      </c>
      <c r="M13" s="146"/>
      <c r="N13" s="139" t="s">
        <v>164</v>
      </c>
      <c r="O13" s="140" t="s">
        <v>292</v>
      </c>
      <c r="P13" s="141">
        <v>300</v>
      </c>
      <c r="Q13" s="146"/>
      <c r="R13" s="144"/>
      <c r="S13" s="147"/>
      <c r="T13" s="139" t="s">
        <v>164</v>
      </c>
      <c r="U13" s="140"/>
      <c r="V13" s="141"/>
      <c r="W13" s="146"/>
      <c r="X13" s="147"/>
      <c r="Y13" s="146"/>
      <c r="Z13" s="139" t="s">
        <v>164</v>
      </c>
      <c r="AA13" s="202" t="s">
        <v>1294</v>
      </c>
      <c r="AB13" s="260" t="s">
        <v>1293</v>
      </c>
      <c r="AC13" s="146"/>
      <c r="AD13" s="144"/>
      <c r="AE13" s="197"/>
      <c r="AF13" s="138"/>
    </row>
    <row r="14" spans="2:32" s="131" customFormat="1" ht="15" customHeight="1">
      <c r="B14" s="139" t="s">
        <v>167</v>
      </c>
      <c r="C14" s="140" t="s">
        <v>1373</v>
      </c>
      <c r="D14" s="141">
        <v>4550</v>
      </c>
      <c r="E14" s="142"/>
      <c r="F14" s="141">
        <v>750</v>
      </c>
      <c r="G14" s="143"/>
      <c r="H14" s="139" t="s">
        <v>167</v>
      </c>
      <c r="I14" s="140" t="s">
        <v>1049</v>
      </c>
      <c r="J14" s="141" t="s">
        <v>1048</v>
      </c>
      <c r="K14" s="142"/>
      <c r="L14" s="142"/>
      <c r="M14" s="142"/>
      <c r="N14" s="139" t="s">
        <v>167</v>
      </c>
      <c r="O14" s="140" t="s">
        <v>624</v>
      </c>
      <c r="P14" s="141">
        <v>250</v>
      </c>
      <c r="Q14" s="142"/>
      <c r="R14" s="144"/>
      <c r="S14" s="141"/>
      <c r="T14" s="139" t="s">
        <v>167</v>
      </c>
      <c r="U14" s="140" t="s">
        <v>1027</v>
      </c>
      <c r="V14" s="141">
        <v>2500</v>
      </c>
      <c r="W14" s="142"/>
      <c r="X14" s="141">
        <v>200</v>
      </c>
      <c r="Y14" s="142"/>
      <c r="Z14" s="139" t="s">
        <v>167</v>
      </c>
      <c r="AA14" s="202" t="s">
        <v>289</v>
      </c>
      <c r="AB14" s="144">
        <v>850</v>
      </c>
      <c r="AC14" s="142"/>
      <c r="AD14" s="144"/>
      <c r="AE14" s="195"/>
      <c r="AF14" s="138"/>
    </row>
    <row r="15" spans="2:32" s="131" customFormat="1" ht="15" customHeight="1">
      <c r="B15" s="139" t="s">
        <v>168</v>
      </c>
      <c r="C15" s="140"/>
      <c r="D15" s="141"/>
      <c r="E15" s="142"/>
      <c r="F15" s="141"/>
      <c r="G15" s="148"/>
      <c r="H15" s="139" t="s">
        <v>168</v>
      </c>
      <c r="I15" s="140" t="s">
        <v>1062</v>
      </c>
      <c r="J15" s="141" t="s">
        <v>1061</v>
      </c>
      <c r="K15" s="142"/>
      <c r="L15" s="142"/>
      <c r="M15" s="142"/>
      <c r="N15" s="139" t="s">
        <v>168</v>
      </c>
      <c r="O15" s="140" t="s">
        <v>293</v>
      </c>
      <c r="P15" s="141">
        <v>500</v>
      </c>
      <c r="Q15" s="142"/>
      <c r="R15" s="144"/>
      <c r="S15" s="141"/>
      <c r="T15" s="139" t="s">
        <v>168</v>
      </c>
      <c r="U15" s="140" t="s">
        <v>292</v>
      </c>
      <c r="V15" s="141">
        <v>1600</v>
      </c>
      <c r="W15" s="142"/>
      <c r="X15" s="141">
        <v>50</v>
      </c>
      <c r="Y15" s="142"/>
      <c r="Z15" s="139" t="s">
        <v>168</v>
      </c>
      <c r="AA15" s="140" t="s">
        <v>1361</v>
      </c>
      <c r="AB15" s="141" t="s">
        <v>1355</v>
      </c>
      <c r="AC15" s="142"/>
      <c r="AD15" s="144"/>
      <c r="AE15" s="195"/>
      <c r="AF15" s="138"/>
    </row>
    <row r="16" spans="2:32" s="131" customFormat="1" ht="15" customHeight="1">
      <c r="B16" s="139" t="s">
        <v>169</v>
      </c>
      <c r="C16" s="140" t="s">
        <v>1374</v>
      </c>
      <c r="D16" s="141">
        <v>2150</v>
      </c>
      <c r="E16" s="142"/>
      <c r="F16" s="141"/>
      <c r="G16" s="148"/>
      <c r="H16" s="139" t="s">
        <v>169</v>
      </c>
      <c r="I16" s="140" t="s">
        <v>1153</v>
      </c>
      <c r="J16" s="141">
        <v>1800</v>
      </c>
      <c r="K16" s="142"/>
      <c r="L16" s="142">
        <v>0</v>
      </c>
      <c r="M16" s="142"/>
      <c r="N16" s="139" t="s">
        <v>169</v>
      </c>
      <c r="O16" s="140" t="s">
        <v>290</v>
      </c>
      <c r="P16" s="141">
        <v>850</v>
      </c>
      <c r="Q16" s="142"/>
      <c r="R16" s="144"/>
      <c r="S16" s="141"/>
      <c r="T16" s="139" t="s">
        <v>169</v>
      </c>
      <c r="U16" s="140" t="s">
        <v>575</v>
      </c>
      <c r="V16" s="141" t="s">
        <v>219</v>
      </c>
      <c r="W16" s="142"/>
      <c r="X16" s="141"/>
      <c r="Y16" s="142"/>
      <c r="Z16" s="208" t="s">
        <v>200</v>
      </c>
      <c r="AA16" s="140" t="s">
        <v>1360</v>
      </c>
      <c r="AB16" s="141" t="s">
        <v>1355</v>
      </c>
      <c r="AC16" s="142"/>
      <c r="AD16" s="144"/>
      <c r="AE16" s="195"/>
      <c r="AF16" s="138"/>
    </row>
    <row r="17" spans="2:32" s="131" customFormat="1" ht="15" customHeight="1">
      <c r="B17" s="139" t="s">
        <v>176</v>
      </c>
      <c r="C17" s="140" t="s">
        <v>1146</v>
      </c>
      <c r="D17" s="141" t="s">
        <v>1145</v>
      </c>
      <c r="E17" s="142"/>
      <c r="F17" s="141"/>
      <c r="G17" s="148"/>
      <c r="H17" s="139" t="s">
        <v>176</v>
      </c>
      <c r="I17" s="140" t="s">
        <v>1072</v>
      </c>
      <c r="J17" s="141" t="s">
        <v>1067</v>
      </c>
      <c r="K17" s="142"/>
      <c r="L17" s="142"/>
      <c r="M17" s="142"/>
      <c r="N17" s="139" t="s">
        <v>176</v>
      </c>
      <c r="O17" s="140" t="s">
        <v>571</v>
      </c>
      <c r="P17" s="141" t="s">
        <v>572</v>
      </c>
      <c r="Q17" s="142"/>
      <c r="R17" s="144"/>
      <c r="S17" s="141"/>
      <c r="T17" s="139" t="s">
        <v>176</v>
      </c>
      <c r="U17" s="140" t="s">
        <v>289</v>
      </c>
      <c r="V17" s="141">
        <v>2650</v>
      </c>
      <c r="W17" s="142"/>
      <c r="X17" s="141">
        <v>350</v>
      </c>
      <c r="Y17" s="142"/>
      <c r="Z17" s="208" t="s">
        <v>201</v>
      </c>
      <c r="AA17" s="140" t="s">
        <v>1295</v>
      </c>
      <c r="AB17" s="260" t="s">
        <v>1293</v>
      </c>
      <c r="AC17" s="142"/>
      <c r="AD17" s="144"/>
      <c r="AE17" s="195"/>
      <c r="AF17" s="138"/>
    </row>
    <row r="18" spans="2:32" s="131" customFormat="1" ht="15" customHeight="1">
      <c r="B18" s="139" t="s">
        <v>178</v>
      </c>
      <c r="C18" s="140" t="s">
        <v>622</v>
      </c>
      <c r="D18" s="141">
        <v>3000</v>
      </c>
      <c r="E18" s="142"/>
      <c r="F18" s="141">
        <v>550</v>
      </c>
      <c r="G18" s="148"/>
      <c r="H18" s="139" t="s">
        <v>178</v>
      </c>
      <c r="I18" s="140" t="s">
        <v>1073</v>
      </c>
      <c r="J18" s="141" t="s">
        <v>1067</v>
      </c>
      <c r="K18" s="142"/>
      <c r="L18" s="142"/>
      <c r="M18" s="142"/>
      <c r="N18" s="139" t="s">
        <v>178</v>
      </c>
      <c r="O18" s="140" t="s">
        <v>298</v>
      </c>
      <c r="P18" s="141">
        <v>500</v>
      </c>
      <c r="Q18" s="142"/>
      <c r="R18" s="144"/>
      <c r="S18" s="141"/>
      <c r="T18" s="139" t="s">
        <v>178</v>
      </c>
      <c r="U18" s="140" t="s">
        <v>299</v>
      </c>
      <c r="V18" s="141">
        <v>5900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1125</v>
      </c>
      <c r="J19" s="260">
        <v>2200</v>
      </c>
      <c r="K19" s="142"/>
      <c r="L19" s="142">
        <v>300</v>
      </c>
      <c r="M19" s="142"/>
      <c r="N19" s="139" t="s">
        <v>180</v>
      </c>
      <c r="O19" s="140" t="s">
        <v>295</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1358</v>
      </c>
      <c r="D20" s="141">
        <v>1700</v>
      </c>
      <c r="E20" s="142"/>
      <c r="F20" s="141">
        <v>450</v>
      </c>
      <c r="G20" s="142"/>
      <c r="H20" s="139" t="s">
        <v>181</v>
      </c>
      <c r="I20" s="140" t="s">
        <v>1289</v>
      </c>
      <c r="J20" s="260" t="s">
        <v>1288</v>
      </c>
      <c r="K20" s="142"/>
      <c r="L20" s="142"/>
      <c r="M20" s="142"/>
      <c r="N20" s="139" t="s">
        <v>181</v>
      </c>
      <c r="O20" s="140" t="s">
        <v>296</v>
      </c>
      <c r="P20" s="141">
        <v>500</v>
      </c>
      <c r="Q20" s="142"/>
      <c r="R20" s="144"/>
      <c r="S20" s="141"/>
      <c r="T20" s="139" t="s">
        <v>181</v>
      </c>
      <c r="U20" s="145" t="s">
        <v>294</v>
      </c>
      <c r="V20" s="141">
        <v>3000</v>
      </c>
      <c r="W20" s="142"/>
      <c r="X20" s="141"/>
      <c r="Y20" s="142"/>
      <c r="Z20" s="139" t="s">
        <v>181</v>
      </c>
      <c r="AA20" s="145"/>
      <c r="AB20" s="141"/>
      <c r="AC20" s="142"/>
      <c r="AD20" s="141"/>
      <c r="AE20" s="195"/>
      <c r="AF20" s="138"/>
    </row>
    <row r="21" spans="2:32" s="131" customFormat="1" ht="15" customHeight="1">
      <c r="B21" s="139" t="s">
        <v>182</v>
      </c>
      <c r="C21" s="140" t="s">
        <v>1357</v>
      </c>
      <c r="D21" s="141">
        <v>2150</v>
      </c>
      <c r="E21" s="142"/>
      <c r="F21" s="141">
        <v>400</v>
      </c>
      <c r="G21" s="142"/>
      <c r="H21" s="139" t="s">
        <v>182</v>
      </c>
      <c r="I21" s="140" t="s">
        <v>1124</v>
      </c>
      <c r="J21" s="149" t="s">
        <v>1123</v>
      </c>
      <c r="K21" s="142"/>
      <c r="L21" s="142"/>
      <c r="M21" s="142"/>
      <c r="N21" s="139" t="s">
        <v>182</v>
      </c>
      <c r="O21" s="140" t="s">
        <v>625</v>
      </c>
      <c r="P21" s="141">
        <v>650</v>
      </c>
      <c r="Q21" s="142"/>
      <c r="R21" s="144"/>
      <c r="S21" s="141"/>
      <c r="T21" s="139" t="s">
        <v>182</v>
      </c>
      <c r="U21" s="140" t="s">
        <v>576</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1154</v>
      </c>
      <c r="J22" s="141">
        <v>2200</v>
      </c>
      <c r="K22" s="142"/>
      <c r="L22" s="142">
        <v>2050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1026</v>
      </c>
      <c r="D23" s="141">
        <v>4600</v>
      </c>
      <c r="E23" s="146"/>
      <c r="F23" s="147">
        <v>450</v>
      </c>
      <c r="G23" s="146"/>
      <c r="H23" s="139" t="s">
        <v>184</v>
      </c>
      <c r="I23" s="140"/>
      <c r="J23" s="141"/>
      <c r="K23" s="146"/>
      <c r="L23" s="146"/>
      <c r="M23" s="146"/>
      <c r="N23" s="139" t="s">
        <v>184</v>
      </c>
      <c r="O23" s="140" t="s">
        <v>1170</v>
      </c>
      <c r="P23" s="141">
        <v>400</v>
      </c>
      <c r="Q23" s="146"/>
      <c r="R23" s="144"/>
      <c r="S23" s="147"/>
      <c r="T23" s="139" t="s">
        <v>184</v>
      </c>
      <c r="U23" s="140" t="s">
        <v>577</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1700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623</v>
      </c>
      <c r="V25" s="260">
        <v>2200</v>
      </c>
      <c r="W25" s="142"/>
      <c r="X25" s="141">
        <v>200</v>
      </c>
      <c r="Y25" s="142"/>
      <c r="Z25" s="395" t="s">
        <v>216</v>
      </c>
      <c r="AA25" s="396"/>
      <c r="AB25" s="396"/>
      <c r="AC25" s="396"/>
      <c r="AD25" s="396"/>
      <c r="AE25" s="443"/>
      <c r="AF25" s="150"/>
    </row>
    <row r="26" spans="2:32" s="131" customFormat="1" ht="15" customHeight="1">
      <c r="B26" s="139" t="s">
        <v>187</v>
      </c>
      <c r="C26" s="140" t="s">
        <v>1359</v>
      </c>
      <c r="D26" s="141">
        <v>2700</v>
      </c>
      <c r="E26" s="142"/>
      <c r="F26" s="141">
        <v>400</v>
      </c>
      <c r="G26" s="142"/>
      <c r="H26" s="139" t="s">
        <v>187</v>
      </c>
      <c r="I26" s="140"/>
      <c r="J26" s="141"/>
      <c r="K26" s="142"/>
      <c r="L26" s="142"/>
      <c r="M26" s="142"/>
      <c r="N26" s="139" t="s">
        <v>187</v>
      </c>
      <c r="O26" s="140"/>
      <c r="P26" s="141"/>
      <c r="Q26" s="142"/>
      <c r="R26" s="144"/>
      <c r="S26" s="141"/>
      <c r="T26" s="139" t="s">
        <v>187</v>
      </c>
      <c r="U26" s="140" t="s">
        <v>297</v>
      </c>
      <c r="V26" s="141">
        <v>3550</v>
      </c>
      <c r="W26" s="142"/>
      <c r="X26" s="141">
        <v>200</v>
      </c>
      <c r="Y26" s="142"/>
      <c r="Z26" s="450"/>
      <c r="AA26" s="451"/>
      <c r="AB26" s="451"/>
      <c r="AC26" s="451"/>
      <c r="AD26" s="451"/>
      <c r="AE26" s="452"/>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300</v>
      </c>
      <c r="V27" s="141">
        <v>1000</v>
      </c>
      <c r="W27" s="142"/>
      <c r="X27" s="141">
        <v>200</v>
      </c>
      <c r="Y27" s="142"/>
      <c r="Z27" s="453"/>
      <c r="AA27" s="454"/>
      <c r="AB27" s="454"/>
      <c r="AC27" s="454"/>
      <c r="AD27" s="454"/>
      <c r="AE27" s="455"/>
      <c r="AF27" s="150"/>
    </row>
    <row r="28" spans="2:32" s="131" customFormat="1" ht="15" customHeight="1">
      <c r="B28" s="139" t="s">
        <v>189</v>
      </c>
      <c r="C28" s="140" t="s">
        <v>570</v>
      </c>
      <c r="D28" s="141" t="s">
        <v>252</v>
      </c>
      <c r="E28" s="142"/>
      <c r="F28" s="141"/>
      <c r="G28" s="142"/>
      <c r="H28" s="139" t="s">
        <v>189</v>
      </c>
      <c r="I28" s="140"/>
      <c r="J28" s="141"/>
      <c r="K28" s="142"/>
      <c r="L28" s="142"/>
      <c r="M28" s="142"/>
      <c r="N28" s="139" t="s">
        <v>189</v>
      </c>
      <c r="O28" s="140"/>
      <c r="P28" s="141"/>
      <c r="Q28" s="142"/>
      <c r="R28" s="144"/>
      <c r="S28" s="141"/>
      <c r="T28" s="139" t="s">
        <v>189</v>
      </c>
      <c r="U28" s="140" t="s">
        <v>301</v>
      </c>
      <c r="V28" s="141">
        <v>3850</v>
      </c>
      <c r="W28" s="142"/>
      <c r="X28" s="141"/>
      <c r="Y28" s="142"/>
      <c r="Z28" s="453"/>
      <c r="AA28" s="454"/>
      <c r="AB28" s="454"/>
      <c r="AC28" s="454"/>
      <c r="AD28" s="454"/>
      <c r="AE28" s="455"/>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53"/>
      <c r="AA29" s="454"/>
      <c r="AB29" s="454"/>
      <c r="AC29" s="454"/>
      <c r="AD29" s="454"/>
      <c r="AE29" s="455"/>
      <c r="AF29" s="150"/>
    </row>
    <row r="30" spans="2:32" s="131" customFormat="1" ht="15" customHeight="1">
      <c r="B30" s="139" t="s">
        <v>191</v>
      </c>
      <c r="C30" s="140" t="s">
        <v>1033</v>
      </c>
      <c r="D30" s="141" t="s">
        <v>1034</v>
      </c>
      <c r="E30" s="142"/>
      <c r="F30" s="141"/>
      <c r="G30" s="142"/>
      <c r="H30" s="139" t="s">
        <v>191</v>
      </c>
      <c r="I30" s="140"/>
      <c r="J30" s="141"/>
      <c r="K30" s="142"/>
      <c r="L30" s="142"/>
      <c r="M30" s="142"/>
      <c r="N30" s="139" t="s">
        <v>191</v>
      </c>
      <c r="O30" s="140"/>
      <c r="P30" s="141"/>
      <c r="Q30" s="142"/>
      <c r="R30" s="144"/>
      <c r="S30" s="141"/>
      <c r="T30" s="139" t="s">
        <v>191</v>
      </c>
      <c r="U30" s="140" t="s">
        <v>1238</v>
      </c>
      <c r="V30" s="141" t="s">
        <v>1235</v>
      </c>
      <c r="W30" s="142"/>
      <c r="X30" s="141"/>
      <c r="Y30" s="142"/>
      <c r="Z30" s="453"/>
      <c r="AA30" s="454"/>
      <c r="AB30" s="454"/>
      <c r="AC30" s="454"/>
      <c r="AD30" s="454"/>
      <c r="AE30" s="455"/>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53"/>
      <c r="AA31" s="454"/>
      <c r="AB31" s="454"/>
      <c r="AC31" s="454"/>
      <c r="AD31" s="454"/>
      <c r="AE31" s="455"/>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53"/>
      <c r="AA32" s="454"/>
      <c r="AB32" s="454"/>
      <c r="AC32" s="454"/>
      <c r="AD32" s="454"/>
      <c r="AE32" s="455"/>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53"/>
      <c r="AA33" s="454"/>
      <c r="AB33" s="454"/>
      <c r="AC33" s="454"/>
      <c r="AD33" s="454"/>
      <c r="AE33" s="455"/>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53"/>
      <c r="AA34" s="454"/>
      <c r="AB34" s="454"/>
      <c r="AC34" s="454"/>
      <c r="AD34" s="454"/>
      <c r="AE34" s="455"/>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53"/>
      <c r="AA35" s="454"/>
      <c r="AB35" s="454"/>
      <c r="AC35" s="454"/>
      <c r="AD35" s="454"/>
      <c r="AE35" s="455"/>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53"/>
      <c r="AA36" s="454"/>
      <c r="AB36" s="454"/>
      <c r="AC36" s="454"/>
      <c r="AD36" s="454"/>
      <c r="AE36" s="455"/>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53"/>
      <c r="AA37" s="454"/>
      <c r="AB37" s="454"/>
      <c r="AC37" s="454"/>
      <c r="AD37" s="454"/>
      <c r="AE37" s="455"/>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53"/>
      <c r="AA38" s="454"/>
      <c r="AB38" s="454"/>
      <c r="AC38" s="454"/>
      <c r="AD38" s="454"/>
      <c r="AE38" s="455"/>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53"/>
      <c r="AA39" s="454"/>
      <c r="AB39" s="454"/>
      <c r="AC39" s="454"/>
      <c r="AD39" s="454"/>
      <c r="AE39" s="455"/>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53"/>
      <c r="AA40" s="454"/>
      <c r="AB40" s="454"/>
      <c r="AC40" s="454"/>
      <c r="AD40" s="454"/>
      <c r="AE40" s="455"/>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53"/>
      <c r="AA41" s="454"/>
      <c r="AB41" s="454"/>
      <c r="AC41" s="454"/>
      <c r="AD41" s="454"/>
      <c r="AE41" s="455"/>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53"/>
      <c r="AA42" s="454"/>
      <c r="AB42" s="454"/>
      <c r="AC42" s="454"/>
      <c r="AD42" s="454"/>
      <c r="AE42" s="455"/>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53"/>
      <c r="AA43" s="454"/>
      <c r="AB43" s="454"/>
      <c r="AC43" s="454"/>
      <c r="AD43" s="454"/>
      <c r="AE43" s="455"/>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53"/>
      <c r="AA44" s="454"/>
      <c r="AB44" s="454"/>
      <c r="AC44" s="454"/>
      <c r="AD44" s="454"/>
      <c r="AE44" s="455"/>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53"/>
      <c r="AA45" s="454"/>
      <c r="AB45" s="454"/>
      <c r="AC45" s="454"/>
      <c r="AD45" s="454"/>
      <c r="AE45" s="455"/>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53"/>
      <c r="AA46" s="454"/>
      <c r="AB46" s="454"/>
      <c r="AC46" s="454"/>
      <c r="AD46" s="454"/>
      <c r="AE46" s="455"/>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53"/>
      <c r="AA47" s="454"/>
      <c r="AB47" s="454"/>
      <c r="AC47" s="454"/>
      <c r="AD47" s="454"/>
      <c r="AE47" s="455"/>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53"/>
      <c r="AA48" s="454"/>
      <c r="AB48" s="454"/>
      <c r="AC48" s="454"/>
      <c r="AD48" s="454"/>
      <c r="AE48" s="455"/>
      <c r="AF48" s="150"/>
    </row>
    <row r="49" spans="1:32" s="131" customFormat="1" ht="13.5" customHeight="1">
      <c r="A49" s="156"/>
      <c r="B49" s="157"/>
      <c r="C49" s="158" t="s">
        <v>165</v>
      </c>
      <c r="D49" s="159">
        <f>SUM(D9:D48)</f>
        <v>30350</v>
      </c>
      <c r="E49" s="159">
        <f>SUM(E9:E48)</f>
        <v>0</v>
      </c>
      <c r="F49" s="159">
        <f>SUM(F9:F48)</f>
        <v>5400</v>
      </c>
      <c r="G49" s="159">
        <f>SUM(G9:G48)</f>
        <v>0</v>
      </c>
      <c r="H49" s="157"/>
      <c r="I49" s="158" t="s">
        <v>165</v>
      </c>
      <c r="J49" s="159">
        <f>SUM(J9:J48)</f>
        <v>9050</v>
      </c>
      <c r="K49" s="159">
        <f>SUM(K9:K48)</f>
        <v>0</v>
      </c>
      <c r="L49" s="159">
        <f>SUM(L9:L48)</f>
        <v>2750</v>
      </c>
      <c r="M49" s="159">
        <f>SUM(M9:M48)</f>
        <v>0</v>
      </c>
      <c r="N49" s="157"/>
      <c r="O49" s="158" t="s">
        <v>165</v>
      </c>
      <c r="P49" s="159">
        <f>SUM(P9:P48)</f>
        <v>6800</v>
      </c>
      <c r="Q49" s="159">
        <f>SUM(Q9:Q48)</f>
        <v>0</v>
      </c>
      <c r="R49" s="159">
        <f>SUM(R9:R48)</f>
        <v>0</v>
      </c>
      <c r="S49" s="159">
        <f>SUM(S9:S48)</f>
        <v>0</v>
      </c>
      <c r="T49" s="157"/>
      <c r="U49" s="158" t="s">
        <v>165</v>
      </c>
      <c r="V49" s="159">
        <f>SUM(V9:V48)</f>
        <v>31750</v>
      </c>
      <c r="W49" s="159">
        <f>SUM(W9:W48)</f>
        <v>0</v>
      </c>
      <c r="X49" s="159">
        <f>SUM(X9:X48)</f>
        <v>1800</v>
      </c>
      <c r="Y49" s="159">
        <f>SUM(Y9:Y48)</f>
        <v>0</v>
      </c>
      <c r="Z49" s="456"/>
      <c r="AA49" s="457"/>
      <c r="AB49" s="457"/>
      <c r="AC49" s="457"/>
      <c r="AD49" s="457"/>
      <c r="AE49" s="458"/>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45108</v>
      </c>
      <c r="AE51" s="439"/>
    </row>
    <row r="52" ht="13.5">
      <c r="B52" s="167"/>
    </row>
    <row r="53" s="169" customFormat="1" ht="13.5">
      <c r="A53" s="168"/>
    </row>
    <row r="54" s="169" customFormat="1" ht="13.5">
      <c r="A54" s="168"/>
    </row>
    <row r="55" s="169" customFormat="1" ht="13.5">
      <c r="A55" s="168"/>
    </row>
  </sheetData>
  <sheetProtection sheet="1" objects="1" scenarios="1"/>
  <mergeCells count="76">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6:AE26"/>
    <mergeCell ref="Z27:AE27"/>
    <mergeCell ref="Z28:AE28"/>
    <mergeCell ref="Z29:AE29"/>
    <mergeCell ref="Z30:AE30"/>
    <mergeCell ref="Z7:Z8"/>
    <mergeCell ref="AA7:AA8"/>
    <mergeCell ref="AB7:AC7"/>
    <mergeCell ref="AD7:AE7"/>
    <mergeCell ref="Z25:AE25"/>
    <mergeCell ref="T7:T8"/>
    <mergeCell ref="U7:U8"/>
    <mergeCell ref="V7:W7"/>
    <mergeCell ref="X7:Y7"/>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V31" sqref="V3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552</v>
      </c>
      <c r="AB2" s="410"/>
      <c r="AC2" s="410"/>
      <c r="AD2" s="113" t="s">
        <v>14</v>
      </c>
      <c r="AE2" s="114">
        <v>4</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1006</v>
      </c>
      <c r="C5" s="401"/>
      <c r="D5" s="401"/>
      <c r="E5" s="113"/>
      <c r="F5" s="113"/>
      <c r="G5" s="113"/>
      <c r="H5" s="393" t="s">
        <v>152</v>
      </c>
      <c r="I5" s="393"/>
      <c r="J5" s="402">
        <f>D22+P22+J22+V22</f>
        <v>29850</v>
      </c>
      <c r="K5" s="402"/>
      <c r="L5" s="387">
        <f>F22+L22+R22+X22</f>
        <v>2050</v>
      </c>
      <c r="M5" s="387"/>
      <c r="N5" s="121"/>
      <c r="O5" s="113" t="s">
        <v>153</v>
      </c>
      <c r="P5" s="402">
        <f>E22+K22+Q22+W22</f>
        <v>0</v>
      </c>
      <c r="Q5" s="402"/>
      <c r="R5" s="387">
        <f>G22+M22+S22+Y22</f>
        <v>0</v>
      </c>
      <c r="S5" s="387"/>
      <c r="T5" s="121"/>
      <c r="U5" s="393" t="s">
        <v>177</v>
      </c>
      <c r="V5" s="393"/>
      <c r="W5" s="394">
        <f>P5+P23+R5+R23</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216</v>
      </c>
      <c r="AA6" s="396"/>
      <c r="AB6" s="396"/>
      <c r="AC6" s="396"/>
      <c r="AD6" s="396"/>
      <c r="AE6" s="397"/>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65"/>
      <c r="AA7" s="466"/>
      <c r="AB7" s="466"/>
      <c r="AC7" s="466"/>
      <c r="AD7" s="466"/>
      <c r="AE7" s="467"/>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59"/>
      <c r="AA8" s="460"/>
      <c r="AB8" s="460"/>
      <c r="AC8" s="460"/>
      <c r="AD8" s="460"/>
      <c r="AE8" s="461"/>
      <c r="AF8" s="127"/>
    </row>
    <row r="9" spans="2:32" s="131" customFormat="1" ht="15" customHeight="1">
      <c r="B9" s="132" t="s">
        <v>0</v>
      </c>
      <c r="C9" s="133" t="s">
        <v>1284</v>
      </c>
      <c r="D9" s="134">
        <v>2000</v>
      </c>
      <c r="E9" s="135"/>
      <c r="F9" s="134">
        <v>350</v>
      </c>
      <c r="G9" s="136"/>
      <c r="H9" s="132" t="s">
        <v>0</v>
      </c>
      <c r="I9" s="133" t="s">
        <v>1202</v>
      </c>
      <c r="J9" s="134">
        <v>3400</v>
      </c>
      <c r="K9" s="135"/>
      <c r="L9" s="134"/>
      <c r="M9" s="135"/>
      <c r="N9" s="132" t="s">
        <v>0</v>
      </c>
      <c r="O9" s="133"/>
      <c r="P9" s="134"/>
      <c r="Q9" s="135"/>
      <c r="R9" s="137"/>
      <c r="S9" s="134"/>
      <c r="T9" s="132" t="s">
        <v>0</v>
      </c>
      <c r="U9" s="133" t="s">
        <v>302</v>
      </c>
      <c r="V9" s="134">
        <v>2750</v>
      </c>
      <c r="W9" s="135"/>
      <c r="X9" s="134">
        <v>50</v>
      </c>
      <c r="Y9" s="192"/>
      <c r="Z9" s="459"/>
      <c r="AA9" s="460"/>
      <c r="AB9" s="460"/>
      <c r="AC9" s="460"/>
      <c r="AD9" s="460"/>
      <c r="AE9" s="461"/>
      <c r="AF9" s="138"/>
    </row>
    <row r="10" spans="2:32" s="131" customFormat="1" ht="15" customHeight="1">
      <c r="B10" s="139" t="s">
        <v>161</v>
      </c>
      <c r="C10" s="140" t="s">
        <v>303</v>
      </c>
      <c r="D10" s="141">
        <v>3100</v>
      </c>
      <c r="E10" s="142"/>
      <c r="F10" s="141">
        <v>1000</v>
      </c>
      <c r="G10" s="143"/>
      <c r="H10" s="139" t="s">
        <v>161</v>
      </c>
      <c r="I10" s="140" t="s">
        <v>1203</v>
      </c>
      <c r="J10" s="141" t="s">
        <v>1190</v>
      </c>
      <c r="K10" s="142"/>
      <c r="L10" s="141"/>
      <c r="M10" s="142"/>
      <c r="N10" s="139" t="s">
        <v>161</v>
      </c>
      <c r="O10" s="140"/>
      <c r="P10" s="141"/>
      <c r="Q10" s="142"/>
      <c r="R10" s="144"/>
      <c r="S10" s="141"/>
      <c r="T10" s="139" t="s">
        <v>161</v>
      </c>
      <c r="U10" s="145" t="s">
        <v>8</v>
      </c>
      <c r="V10" s="141">
        <v>1200</v>
      </c>
      <c r="W10" s="142"/>
      <c r="X10" s="141">
        <v>50</v>
      </c>
      <c r="Y10" s="194"/>
      <c r="Z10" s="459"/>
      <c r="AA10" s="460"/>
      <c r="AB10" s="460"/>
      <c r="AC10" s="460"/>
      <c r="AD10" s="460"/>
      <c r="AE10" s="461"/>
      <c r="AF10" s="138"/>
    </row>
    <row r="11" spans="2:32" s="131" customFormat="1" ht="15" customHeight="1">
      <c r="B11" s="139" t="s">
        <v>162</v>
      </c>
      <c r="C11" s="140" t="s">
        <v>1214</v>
      </c>
      <c r="D11" s="141" t="s">
        <v>1209</v>
      </c>
      <c r="E11" s="142"/>
      <c r="F11" s="141"/>
      <c r="G11" s="143"/>
      <c r="H11" s="139" t="s">
        <v>162</v>
      </c>
      <c r="I11" s="140" t="s">
        <v>8</v>
      </c>
      <c r="J11" s="141">
        <v>1500</v>
      </c>
      <c r="K11" s="142"/>
      <c r="L11" s="141">
        <v>200</v>
      </c>
      <c r="M11" s="142"/>
      <c r="N11" s="139" t="s">
        <v>162</v>
      </c>
      <c r="O11" s="140" t="s">
        <v>580</v>
      </c>
      <c r="P11" s="141">
        <v>550</v>
      </c>
      <c r="Q11" s="142"/>
      <c r="R11" s="144"/>
      <c r="S11" s="141"/>
      <c r="T11" s="139" t="s">
        <v>162</v>
      </c>
      <c r="U11" s="140" t="s">
        <v>1185</v>
      </c>
      <c r="V11" s="141">
        <v>1700</v>
      </c>
      <c r="W11" s="142"/>
      <c r="X11" s="142"/>
      <c r="Y11" s="194"/>
      <c r="Z11" s="459"/>
      <c r="AA11" s="460"/>
      <c r="AB11" s="460"/>
      <c r="AC11" s="460"/>
      <c r="AD11" s="460"/>
      <c r="AE11" s="461"/>
      <c r="AF11" s="138"/>
    </row>
    <row r="12" spans="2:32" s="131" customFormat="1" ht="15" customHeight="1">
      <c r="B12" s="139" t="s">
        <v>163</v>
      </c>
      <c r="C12" s="140" t="s">
        <v>304</v>
      </c>
      <c r="D12" s="141" t="s">
        <v>1172</v>
      </c>
      <c r="E12" s="142"/>
      <c r="F12" s="141"/>
      <c r="G12" s="143"/>
      <c r="H12" s="139" t="s">
        <v>163</v>
      </c>
      <c r="I12" s="145" t="s">
        <v>578</v>
      </c>
      <c r="J12" s="224" t="s">
        <v>579</v>
      </c>
      <c r="K12" s="142"/>
      <c r="L12" s="141"/>
      <c r="M12" s="142"/>
      <c r="N12" s="139" t="s">
        <v>163</v>
      </c>
      <c r="O12" s="140"/>
      <c r="P12" s="141"/>
      <c r="Q12" s="142"/>
      <c r="R12" s="144"/>
      <c r="S12" s="141"/>
      <c r="T12" s="139" t="s">
        <v>163</v>
      </c>
      <c r="U12" s="140" t="s">
        <v>305</v>
      </c>
      <c r="V12" s="141">
        <v>950</v>
      </c>
      <c r="W12" s="142"/>
      <c r="X12" s="142">
        <v>50</v>
      </c>
      <c r="Y12" s="194"/>
      <c r="Z12" s="459"/>
      <c r="AA12" s="460"/>
      <c r="AB12" s="460"/>
      <c r="AC12" s="460"/>
      <c r="AD12" s="460"/>
      <c r="AE12" s="461"/>
      <c r="AF12" s="138"/>
    </row>
    <row r="13" spans="2:32" s="131" customFormat="1" ht="15" customHeight="1">
      <c r="B13" s="139" t="s">
        <v>164</v>
      </c>
      <c r="C13" s="140" t="s">
        <v>1283</v>
      </c>
      <c r="D13" s="141" t="s">
        <v>1277</v>
      </c>
      <c r="E13" s="146"/>
      <c r="F13" s="147"/>
      <c r="G13" s="143"/>
      <c r="H13" s="139" t="s">
        <v>164</v>
      </c>
      <c r="I13" s="140" t="s">
        <v>1105</v>
      </c>
      <c r="J13" s="141" t="s">
        <v>1104</v>
      </c>
      <c r="K13" s="146"/>
      <c r="L13" s="147"/>
      <c r="M13" s="146"/>
      <c r="N13" s="139" t="s">
        <v>164</v>
      </c>
      <c r="O13" s="140" t="s">
        <v>303</v>
      </c>
      <c r="P13" s="141">
        <v>1550</v>
      </c>
      <c r="Q13" s="146"/>
      <c r="R13" s="144"/>
      <c r="S13" s="147"/>
      <c r="T13" s="139" t="s">
        <v>164</v>
      </c>
      <c r="U13" s="140" t="s">
        <v>1188</v>
      </c>
      <c r="V13" s="141">
        <v>3500</v>
      </c>
      <c r="W13" s="146"/>
      <c r="X13" s="146"/>
      <c r="Y13" s="196"/>
      <c r="Z13" s="459"/>
      <c r="AA13" s="460"/>
      <c r="AB13" s="460"/>
      <c r="AC13" s="460"/>
      <c r="AD13" s="460"/>
      <c r="AE13" s="461"/>
      <c r="AF13" s="138"/>
    </row>
    <row r="14" spans="2:32" s="131" customFormat="1" ht="15" customHeight="1">
      <c r="B14" s="139" t="s">
        <v>167</v>
      </c>
      <c r="C14" s="140" t="s">
        <v>306</v>
      </c>
      <c r="D14" s="141">
        <v>2150</v>
      </c>
      <c r="E14" s="142"/>
      <c r="F14" s="141">
        <v>350</v>
      </c>
      <c r="G14" s="143"/>
      <c r="H14" s="139" t="s">
        <v>167</v>
      </c>
      <c r="I14" s="140" t="s">
        <v>1155</v>
      </c>
      <c r="J14" s="141" t="s">
        <v>1151</v>
      </c>
      <c r="K14" s="142"/>
      <c r="L14" s="141"/>
      <c r="M14" s="142"/>
      <c r="N14" s="139" t="s">
        <v>167</v>
      </c>
      <c r="O14" s="140"/>
      <c r="P14" s="141">
        <v>0</v>
      </c>
      <c r="Q14" s="142"/>
      <c r="R14" s="144"/>
      <c r="S14" s="141"/>
      <c r="T14" s="139" t="s">
        <v>167</v>
      </c>
      <c r="U14" s="140" t="s">
        <v>629</v>
      </c>
      <c r="V14" s="141">
        <v>2850</v>
      </c>
      <c r="W14" s="142"/>
      <c r="X14" s="142"/>
      <c r="Y14" s="194"/>
      <c r="Z14" s="459"/>
      <c r="AA14" s="460"/>
      <c r="AB14" s="460"/>
      <c r="AC14" s="460"/>
      <c r="AD14" s="460"/>
      <c r="AE14" s="461"/>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1181</v>
      </c>
      <c r="V15" s="141" t="s">
        <v>1176</v>
      </c>
      <c r="W15" s="142"/>
      <c r="X15" s="142"/>
      <c r="Y15" s="194"/>
      <c r="Z15" s="459"/>
      <c r="AA15" s="460"/>
      <c r="AB15" s="460"/>
      <c r="AC15" s="460"/>
      <c r="AD15" s="460"/>
      <c r="AE15" s="461"/>
      <c r="AF15" s="138"/>
    </row>
    <row r="16" spans="2:32" s="131" customFormat="1" ht="15" customHeight="1">
      <c r="B16" s="179" t="s">
        <v>200</v>
      </c>
      <c r="C16" s="180"/>
      <c r="D16" s="181"/>
      <c r="E16" s="182"/>
      <c r="F16" s="183"/>
      <c r="G16" s="184"/>
      <c r="H16" s="179" t="s">
        <v>200</v>
      </c>
      <c r="I16" s="180" t="s">
        <v>307</v>
      </c>
      <c r="J16" s="181">
        <v>1100</v>
      </c>
      <c r="K16" s="182"/>
      <c r="L16" s="183"/>
      <c r="M16" s="182"/>
      <c r="N16" s="179" t="s">
        <v>200</v>
      </c>
      <c r="O16" s="180"/>
      <c r="P16" s="181"/>
      <c r="Q16" s="182"/>
      <c r="R16" s="183"/>
      <c r="S16" s="181"/>
      <c r="T16" s="179" t="s">
        <v>200</v>
      </c>
      <c r="U16" s="180" t="s">
        <v>628</v>
      </c>
      <c r="V16" s="181">
        <v>1550</v>
      </c>
      <c r="W16" s="182"/>
      <c r="X16" s="182"/>
      <c r="Y16" s="245"/>
      <c r="Z16" s="459"/>
      <c r="AA16" s="460"/>
      <c r="AB16" s="460"/>
      <c r="AC16" s="460"/>
      <c r="AD16" s="460"/>
      <c r="AE16" s="461"/>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308</v>
      </c>
      <c r="V17" s="181" t="s">
        <v>1189</v>
      </c>
      <c r="W17" s="182"/>
      <c r="X17" s="182"/>
      <c r="Y17" s="245"/>
      <c r="Z17" s="459"/>
      <c r="AA17" s="460"/>
      <c r="AB17" s="460"/>
      <c r="AC17" s="460"/>
      <c r="AD17" s="460"/>
      <c r="AE17" s="461"/>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1105</v>
      </c>
      <c r="V18" s="141" t="s">
        <v>1182</v>
      </c>
      <c r="W18" s="142"/>
      <c r="X18" s="144"/>
      <c r="Y18" s="194"/>
      <c r="Z18" s="459"/>
      <c r="AA18" s="460"/>
      <c r="AB18" s="460"/>
      <c r="AC18" s="460"/>
      <c r="AD18" s="460"/>
      <c r="AE18" s="461"/>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59"/>
      <c r="AA19" s="460"/>
      <c r="AB19" s="460"/>
      <c r="AC19" s="460"/>
      <c r="AD19" s="460"/>
      <c r="AE19" s="461"/>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59"/>
      <c r="AA20" s="460"/>
      <c r="AB20" s="460"/>
      <c r="AC20" s="460"/>
      <c r="AD20" s="460"/>
      <c r="AE20" s="461"/>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59"/>
      <c r="AA21" s="460"/>
      <c r="AB21" s="460"/>
      <c r="AC21" s="460"/>
      <c r="AD21" s="460"/>
      <c r="AE21" s="461"/>
      <c r="AF21" s="150"/>
    </row>
    <row r="22" spans="1:32" s="131" customFormat="1" ht="13.5" customHeight="1">
      <c r="A22" s="156"/>
      <c r="B22" s="220"/>
      <c r="C22" s="221" t="s">
        <v>165</v>
      </c>
      <c r="D22" s="159">
        <f>SUM(D9:D18)</f>
        <v>7250</v>
      </c>
      <c r="E22" s="159">
        <f>SUM(E9:E18)</f>
        <v>0</v>
      </c>
      <c r="F22" s="159">
        <f>SUM(F9:F18)</f>
        <v>1700</v>
      </c>
      <c r="G22" s="186">
        <f>SUM(G9:G18)</f>
        <v>0</v>
      </c>
      <c r="H22" s="220"/>
      <c r="I22" s="221" t="s">
        <v>165</v>
      </c>
      <c r="J22" s="159">
        <f>SUM(J9:J18)</f>
        <v>6000</v>
      </c>
      <c r="K22" s="159">
        <f>SUM(K9:K18)</f>
        <v>0</v>
      </c>
      <c r="L22" s="159">
        <f>SUM(L9:L18)</f>
        <v>200</v>
      </c>
      <c r="M22" s="159">
        <f>SUM(M9:M18)</f>
        <v>0</v>
      </c>
      <c r="N22" s="220"/>
      <c r="O22" s="221" t="s">
        <v>165</v>
      </c>
      <c r="P22" s="159">
        <f>SUM(P9:P18)</f>
        <v>2100</v>
      </c>
      <c r="Q22" s="159">
        <f>SUM(Q9:Q18)</f>
        <v>0</v>
      </c>
      <c r="R22" s="159">
        <f>SUM(R9:R18)</f>
        <v>0</v>
      </c>
      <c r="S22" s="159">
        <f>SUM(S9:S18)</f>
        <v>0</v>
      </c>
      <c r="T22" s="220"/>
      <c r="U22" s="221" t="s">
        <v>165</v>
      </c>
      <c r="V22" s="159">
        <f>SUM(V9:V18)</f>
        <v>14500</v>
      </c>
      <c r="W22" s="159">
        <f>SUM(W9:W18)</f>
        <v>0</v>
      </c>
      <c r="X22" s="159">
        <f>SUM(X9:X18)</f>
        <v>150</v>
      </c>
      <c r="Y22" s="222">
        <f>SUM(Y9:Y18)</f>
        <v>0</v>
      </c>
      <c r="Z22" s="462"/>
      <c r="AA22" s="463"/>
      <c r="AB22" s="463"/>
      <c r="AC22" s="463"/>
      <c r="AD22" s="463"/>
      <c r="AE22" s="464"/>
      <c r="AF22" s="138"/>
    </row>
    <row r="23" spans="2:31" ht="18" customHeight="1">
      <c r="B23" s="401" t="s">
        <v>1007</v>
      </c>
      <c r="C23" s="401"/>
      <c r="D23" s="401"/>
      <c r="E23" s="113"/>
      <c r="F23" s="113"/>
      <c r="G23" s="113"/>
      <c r="H23" s="393" t="s">
        <v>152</v>
      </c>
      <c r="I23" s="393"/>
      <c r="J23" s="402">
        <f>D49+J49+P49+V49+AB37</f>
        <v>38450</v>
      </c>
      <c r="K23" s="402"/>
      <c r="L23" s="387">
        <f>F49+L49+R49+X49+AD37</f>
        <v>3050</v>
      </c>
      <c r="M23" s="387"/>
      <c r="N23" s="121"/>
      <c r="O23" s="113" t="s">
        <v>153</v>
      </c>
      <c r="P23" s="402">
        <f>E49+K49+Q49+W49+AC37</f>
        <v>0</v>
      </c>
      <c r="Q23" s="402"/>
      <c r="R23" s="387">
        <f>G49+M49+S49+Y49+AE37</f>
        <v>0</v>
      </c>
      <c r="S23" s="387"/>
      <c r="T23" s="121"/>
      <c r="U23" s="393"/>
      <c r="V23" s="393"/>
      <c r="W23" s="394"/>
      <c r="X23" s="394"/>
      <c r="Y23" s="394"/>
      <c r="Z23" s="394"/>
      <c r="AA23" s="122"/>
      <c r="AB23" s="123"/>
      <c r="AC23" s="124"/>
      <c r="AD23" s="124"/>
      <c r="AE23" s="124"/>
    </row>
    <row r="24" spans="2:32" s="131" customFormat="1" ht="15" customHeight="1">
      <c r="B24" s="395" t="s">
        <v>154</v>
      </c>
      <c r="C24" s="396"/>
      <c r="D24" s="396"/>
      <c r="E24" s="396"/>
      <c r="F24" s="396"/>
      <c r="G24" s="443"/>
      <c r="H24" s="395" t="s">
        <v>155</v>
      </c>
      <c r="I24" s="396"/>
      <c r="J24" s="396"/>
      <c r="K24" s="396"/>
      <c r="L24" s="396"/>
      <c r="M24" s="443"/>
      <c r="N24" s="395" t="s">
        <v>156</v>
      </c>
      <c r="O24" s="396"/>
      <c r="P24" s="396"/>
      <c r="Q24" s="396"/>
      <c r="R24" s="396"/>
      <c r="S24" s="443"/>
      <c r="T24" s="395" t="s">
        <v>157</v>
      </c>
      <c r="U24" s="396"/>
      <c r="V24" s="396"/>
      <c r="W24" s="396"/>
      <c r="X24" s="396"/>
      <c r="Y24" s="443"/>
      <c r="Z24" s="398" t="s">
        <v>563</v>
      </c>
      <c r="AA24" s="399"/>
      <c r="AB24" s="399"/>
      <c r="AC24" s="399"/>
      <c r="AD24" s="399"/>
      <c r="AE24" s="400"/>
      <c r="AF24" s="150"/>
    </row>
    <row r="25" spans="2:32" s="126" customFormat="1" ht="15" customHeight="1">
      <c r="B25" s="444"/>
      <c r="C25" s="446" t="s">
        <v>606</v>
      </c>
      <c r="D25" s="407" t="s">
        <v>199</v>
      </c>
      <c r="E25" s="448"/>
      <c r="F25" s="407" t="s">
        <v>160</v>
      </c>
      <c r="G25" s="449"/>
      <c r="H25" s="444"/>
      <c r="I25" s="446" t="s">
        <v>606</v>
      </c>
      <c r="J25" s="407" t="s">
        <v>199</v>
      </c>
      <c r="K25" s="448"/>
      <c r="L25" s="407" t="s">
        <v>160</v>
      </c>
      <c r="M25" s="449"/>
      <c r="N25" s="444"/>
      <c r="O25" s="446" t="s">
        <v>606</v>
      </c>
      <c r="P25" s="407" t="s">
        <v>199</v>
      </c>
      <c r="Q25" s="448"/>
      <c r="R25" s="407" t="s">
        <v>160</v>
      </c>
      <c r="S25" s="449"/>
      <c r="T25" s="444"/>
      <c r="U25" s="446" t="s">
        <v>606</v>
      </c>
      <c r="V25" s="407" t="s">
        <v>199</v>
      </c>
      <c r="W25" s="448"/>
      <c r="X25" s="407" t="s">
        <v>160</v>
      </c>
      <c r="Y25" s="449"/>
      <c r="Z25" s="444"/>
      <c r="AA25" s="446" t="s">
        <v>606</v>
      </c>
      <c r="AB25" s="407" t="s">
        <v>199</v>
      </c>
      <c r="AC25" s="448"/>
      <c r="AD25" s="407" t="s">
        <v>160</v>
      </c>
      <c r="AE25" s="449"/>
      <c r="AF25" s="170"/>
    </row>
    <row r="26" spans="1:32" s="126" customFormat="1" ht="13.5" customHeight="1">
      <c r="A26" s="128"/>
      <c r="B26" s="445"/>
      <c r="C26" s="447"/>
      <c r="D26" s="171" t="s">
        <v>152</v>
      </c>
      <c r="E26" s="172" t="s">
        <v>205</v>
      </c>
      <c r="F26" s="171" t="s">
        <v>152</v>
      </c>
      <c r="G26" s="172" t="s">
        <v>205</v>
      </c>
      <c r="H26" s="445"/>
      <c r="I26" s="447"/>
      <c r="J26" s="171" t="s">
        <v>152</v>
      </c>
      <c r="K26" s="172" t="s">
        <v>205</v>
      </c>
      <c r="L26" s="171" t="s">
        <v>152</v>
      </c>
      <c r="M26" s="172" t="s">
        <v>205</v>
      </c>
      <c r="N26" s="445"/>
      <c r="O26" s="447"/>
      <c r="P26" s="171" t="s">
        <v>152</v>
      </c>
      <c r="Q26" s="172" t="s">
        <v>205</v>
      </c>
      <c r="R26" s="171" t="s">
        <v>152</v>
      </c>
      <c r="S26" s="172" t="s">
        <v>205</v>
      </c>
      <c r="T26" s="445"/>
      <c r="U26" s="447"/>
      <c r="V26" s="171" t="s">
        <v>152</v>
      </c>
      <c r="W26" s="172" t="s">
        <v>205</v>
      </c>
      <c r="X26" s="171" t="s">
        <v>152</v>
      </c>
      <c r="Y26" s="172" t="s">
        <v>205</v>
      </c>
      <c r="Z26" s="445"/>
      <c r="AA26" s="447"/>
      <c r="AB26" s="171" t="s">
        <v>152</v>
      </c>
      <c r="AC26" s="172" t="s">
        <v>205</v>
      </c>
      <c r="AD26" s="171" t="s">
        <v>152</v>
      </c>
      <c r="AE26" s="200" t="s">
        <v>205</v>
      </c>
      <c r="AF26" s="170"/>
    </row>
    <row r="27" spans="2:32" s="131" customFormat="1" ht="15" customHeight="1">
      <c r="B27" s="132" t="s">
        <v>0</v>
      </c>
      <c r="C27" s="133" t="s">
        <v>1375</v>
      </c>
      <c r="D27" s="134">
        <v>2900</v>
      </c>
      <c r="E27" s="135"/>
      <c r="F27" s="134">
        <v>800</v>
      </c>
      <c r="G27" s="192"/>
      <c r="H27" s="132" t="s">
        <v>0</v>
      </c>
      <c r="I27" s="133" t="s">
        <v>1036</v>
      </c>
      <c r="J27" s="134" t="s">
        <v>1037</v>
      </c>
      <c r="K27" s="135"/>
      <c r="L27" s="134"/>
      <c r="M27" s="192"/>
      <c r="N27" s="132" t="s">
        <v>0</v>
      </c>
      <c r="O27" s="133" t="s">
        <v>309</v>
      </c>
      <c r="P27" s="134">
        <v>450</v>
      </c>
      <c r="Q27" s="135"/>
      <c r="R27" s="134">
        <v>0</v>
      </c>
      <c r="S27" s="193"/>
      <c r="T27" s="132" t="s">
        <v>0</v>
      </c>
      <c r="U27" s="133" t="s">
        <v>630</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631</v>
      </c>
      <c r="V28" s="141">
        <v>3500</v>
      </c>
      <c r="W28" s="142"/>
      <c r="X28" s="141"/>
      <c r="Y28" s="195"/>
      <c r="Z28" s="139" t="s">
        <v>161</v>
      </c>
      <c r="AA28" s="202"/>
      <c r="AB28" s="144"/>
      <c r="AC28" s="142"/>
      <c r="AD28" s="144"/>
      <c r="AE28" s="194"/>
      <c r="AF28" s="150"/>
    </row>
    <row r="29" spans="2:32" s="131" customFormat="1" ht="15" customHeight="1">
      <c r="B29" s="139" t="s">
        <v>162</v>
      </c>
      <c r="C29" s="140" t="s">
        <v>1376</v>
      </c>
      <c r="D29" s="141">
        <v>2200</v>
      </c>
      <c r="E29" s="142"/>
      <c r="F29" s="141">
        <v>200</v>
      </c>
      <c r="G29" s="194"/>
      <c r="H29" s="139" t="s">
        <v>162</v>
      </c>
      <c r="I29" s="140"/>
      <c r="J29" s="141"/>
      <c r="K29" s="142"/>
      <c r="L29" s="141"/>
      <c r="M29" s="194"/>
      <c r="N29" s="139" t="s">
        <v>162</v>
      </c>
      <c r="O29" s="140"/>
      <c r="P29" s="141"/>
      <c r="Q29" s="142"/>
      <c r="R29" s="142">
        <v>0</v>
      </c>
      <c r="S29" s="195"/>
      <c r="T29" s="139" t="s">
        <v>162</v>
      </c>
      <c r="U29" s="140" t="s">
        <v>632</v>
      </c>
      <c r="V29" s="141">
        <v>1900</v>
      </c>
      <c r="W29" s="142"/>
      <c r="X29" s="141"/>
      <c r="Y29" s="195"/>
      <c r="Z29" s="139" t="s">
        <v>162</v>
      </c>
      <c r="AA29" s="202" t="s">
        <v>581</v>
      </c>
      <c r="AB29" s="144">
        <v>2300</v>
      </c>
      <c r="AC29" s="142"/>
      <c r="AD29" s="141"/>
      <c r="AE29" s="194"/>
      <c r="AF29" s="150"/>
    </row>
    <row r="30" spans="2:32" s="131" customFormat="1" ht="15" customHeight="1">
      <c r="B30" s="139" t="s">
        <v>163</v>
      </c>
      <c r="C30" s="140" t="s">
        <v>1319</v>
      </c>
      <c r="D30" s="141" t="s">
        <v>1318</v>
      </c>
      <c r="E30" s="142"/>
      <c r="F30" s="141"/>
      <c r="G30" s="194"/>
      <c r="H30" s="139" t="s">
        <v>163</v>
      </c>
      <c r="I30" s="140" t="s">
        <v>583</v>
      </c>
      <c r="J30" s="141">
        <v>300</v>
      </c>
      <c r="K30" s="142"/>
      <c r="L30" s="141"/>
      <c r="M30" s="194"/>
      <c r="N30" s="139" t="s">
        <v>163</v>
      </c>
      <c r="O30" s="140" t="s">
        <v>634</v>
      </c>
      <c r="P30" s="141">
        <v>250</v>
      </c>
      <c r="Q30" s="142"/>
      <c r="R30" s="142">
        <v>0</v>
      </c>
      <c r="S30" s="195"/>
      <c r="T30" s="139" t="s">
        <v>163</v>
      </c>
      <c r="U30" s="140" t="s">
        <v>1083</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1346</v>
      </c>
      <c r="V31" s="141">
        <v>700</v>
      </c>
      <c r="W31" s="146"/>
      <c r="X31" s="147"/>
      <c r="Y31" s="197"/>
      <c r="Z31" s="139" t="s">
        <v>164</v>
      </c>
      <c r="AA31" s="202" t="s">
        <v>582</v>
      </c>
      <c r="AB31" s="144">
        <v>1900</v>
      </c>
      <c r="AC31" s="146"/>
      <c r="AD31" s="144">
        <v>250</v>
      </c>
      <c r="AE31" s="196"/>
      <c r="AF31" s="150"/>
    </row>
    <row r="32" spans="2:32" s="131" customFormat="1" ht="15" customHeight="1">
      <c r="B32" s="139" t="s">
        <v>167</v>
      </c>
      <c r="C32" s="140" t="s">
        <v>1377</v>
      </c>
      <c r="D32" s="141" t="s">
        <v>1018</v>
      </c>
      <c r="E32" s="142"/>
      <c r="F32" s="141"/>
      <c r="G32" s="194"/>
      <c r="H32" s="139" t="s">
        <v>167</v>
      </c>
      <c r="I32" s="140" t="s">
        <v>584</v>
      </c>
      <c r="J32" s="141"/>
      <c r="K32" s="142"/>
      <c r="L32" s="141"/>
      <c r="M32" s="194"/>
      <c r="N32" s="139" t="s">
        <v>167</v>
      </c>
      <c r="O32" s="140" t="s">
        <v>633</v>
      </c>
      <c r="P32" s="141">
        <v>1750</v>
      </c>
      <c r="Q32" s="142"/>
      <c r="R32" s="142">
        <v>0</v>
      </c>
      <c r="S32" s="195"/>
      <c r="T32" s="139" t="s">
        <v>167</v>
      </c>
      <c r="U32" s="140" t="s">
        <v>309</v>
      </c>
      <c r="V32" s="141">
        <v>2650</v>
      </c>
      <c r="W32" s="142"/>
      <c r="X32" s="141"/>
      <c r="Y32" s="195"/>
      <c r="Z32" s="139" t="s">
        <v>167</v>
      </c>
      <c r="AA32" s="202" t="s">
        <v>174</v>
      </c>
      <c r="AB32" s="144" t="s">
        <v>174</v>
      </c>
      <c r="AC32" s="142" t="s">
        <v>174</v>
      </c>
      <c r="AD32" s="144"/>
      <c r="AE32" s="194"/>
      <c r="AF32" s="150"/>
    </row>
    <row r="33" spans="2:32" s="131" customFormat="1" ht="15" customHeight="1">
      <c r="B33" s="139" t="s">
        <v>168</v>
      </c>
      <c r="C33" s="140" t="s">
        <v>1378</v>
      </c>
      <c r="D33" s="141">
        <v>2950</v>
      </c>
      <c r="E33" s="142"/>
      <c r="F33" s="141">
        <v>500</v>
      </c>
      <c r="G33" s="194"/>
      <c r="H33" s="139" t="s">
        <v>168</v>
      </c>
      <c r="I33" s="140" t="s">
        <v>585</v>
      </c>
      <c r="J33" s="141"/>
      <c r="K33" s="142"/>
      <c r="L33" s="141"/>
      <c r="M33" s="194"/>
      <c r="N33" s="139" t="s">
        <v>168</v>
      </c>
      <c r="O33" s="140" t="s">
        <v>632</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1380</v>
      </c>
      <c r="D34" s="141">
        <v>2000</v>
      </c>
      <c r="E34" s="142"/>
      <c r="F34" s="141">
        <v>400</v>
      </c>
      <c r="G34" s="194"/>
      <c r="H34" s="139" t="s">
        <v>169</v>
      </c>
      <c r="I34" s="140"/>
      <c r="J34" s="141"/>
      <c r="K34" s="142"/>
      <c r="L34" s="141"/>
      <c r="M34" s="194"/>
      <c r="N34" s="139" t="s">
        <v>169</v>
      </c>
      <c r="O34" s="140"/>
      <c r="P34" s="141"/>
      <c r="Q34" s="142"/>
      <c r="R34" s="142"/>
      <c r="S34" s="195"/>
      <c r="T34" s="139" t="s">
        <v>169</v>
      </c>
      <c r="U34" s="140" t="s">
        <v>1082</v>
      </c>
      <c r="V34" s="141" t="s">
        <v>1081</v>
      </c>
      <c r="W34" s="142"/>
      <c r="X34" s="141"/>
      <c r="Y34" s="195"/>
      <c r="Z34" s="179" t="s">
        <v>200</v>
      </c>
      <c r="AA34" s="180"/>
      <c r="AB34" s="181"/>
      <c r="AC34" s="182"/>
      <c r="AD34" s="183"/>
      <c r="AE34" s="245"/>
      <c r="AF34" s="150"/>
    </row>
    <row r="35" spans="2:32" s="131" customFormat="1" ht="15" customHeight="1">
      <c r="B35" s="139" t="s">
        <v>176</v>
      </c>
      <c r="C35" s="140" t="s">
        <v>310</v>
      </c>
      <c r="D35" s="141">
        <v>1600</v>
      </c>
      <c r="E35" s="142"/>
      <c r="F35" s="141">
        <v>400</v>
      </c>
      <c r="G35" s="194"/>
      <c r="H35" s="139" t="s">
        <v>176</v>
      </c>
      <c r="I35" s="140" t="s">
        <v>1038</v>
      </c>
      <c r="J35" s="141" t="s">
        <v>1037</v>
      </c>
      <c r="K35" s="142"/>
      <c r="L35" s="141"/>
      <c r="M35" s="194"/>
      <c r="N35" s="139" t="s">
        <v>176</v>
      </c>
      <c r="O35" s="140" t="s">
        <v>1038</v>
      </c>
      <c r="P35" s="141" t="s">
        <v>1037</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1039</v>
      </c>
      <c r="J36" s="141" t="s">
        <v>1037</v>
      </c>
      <c r="K36" s="142"/>
      <c r="L36" s="141"/>
      <c r="M36" s="194"/>
      <c r="N36" s="139" t="s">
        <v>178</v>
      </c>
      <c r="O36" s="140" t="s">
        <v>310</v>
      </c>
      <c r="P36" s="141">
        <v>400</v>
      </c>
      <c r="Q36" s="142"/>
      <c r="R36" s="144"/>
      <c r="S36" s="195"/>
      <c r="T36" s="139" t="s">
        <v>178</v>
      </c>
      <c r="U36" s="140" t="s">
        <v>311</v>
      </c>
      <c r="V36" s="141">
        <v>3050</v>
      </c>
      <c r="W36" s="142"/>
      <c r="X36" s="144"/>
      <c r="Y36" s="195"/>
      <c r="Z36" s="151" t="s">
        <v>145</v>
      </c>
      <c r="AA36" s="152"/>
      <c r="AB36" s="153"/>
      <c r="AC36" s="154"/>
      <c r="AD36" s="155"/>
      <c r="AE36" s="198"/>
      <c r="AF36" s="150"/>
    </row>
    <row r="37" spans="1:32" s="131" customFormat="1" ht="13.5" customHeight="1">
      <c r="A37" s="156"/>
      <c r="B37" s="139" t="s">
        <v>180</v>
      </c>
      <c r="C37" s="140" t="s">
        <v>1379</v>
      </c>
      <c r="D37" s="141">
        <v>2150</v>
      </c>
      <c r="E37" s="142"/>
      <c r="F37" s="141">
        <v>500</v>
      </c>
      <c r="G37" s="194"/>
      <c r="H37" s="139" t="s">
        <v>180</v>
      </c>
      <c r="I37" s="140"/>
      <c r="J37" s="141"/>
      <c r="K37" s="142"/>
      <c r="L37" s="144"/>
      <c r="M37" s="194"/>
      <c r="N37" s="139" t="s">
        <v>180</v>
      </c>
      <c r="O37" s="140"/>
      <c r="P37" s="141"/>
      <c r="Q37" s="142"/>
      <c r="R37" s="144"/>
      <c r="S37" s="195"/>
      <c r="T37" s="139" t="s">
        <v>180</v>
      </c>
      <c r="U37" s="140" t="s">
        <v>310</v>
      </c>
      <c r="V37" s="141">
        <v>1450</v>
      </c>
      <c r="W37" s="142"/>
      <c r="X37" s="144"/>
      <c r="Y37" s="195"/>
      <c r="Z37" s="157"/>
      <c r="AA37" s="158" t="s">
        <v>165</v>
      </c>
      <c r="AB37" s="159">
        <f>SUM(AB27:AB36)</f>
        <v>4200</v>
      </c>
      <c r="AC37" s="159">
        <f>SUM(AC27:AC36)</f>
        <v>0</v>
      </c>
      <c r="AD37" s="159">
        <f>SUM(AD27:AD36)</f>
        <v>250</v>
      </c>
      <c r="AE37" s="233">
        <f>SUM(AE27:AE36)</f>
        <v>0</v>
      </c>
      <c r="AF37" s="150"/>
    </row>
    <row r="38" spans="2:32" ht="15" customHeight="1">
      <c r="B38" s="139" t="s">
        <v>181</v>
      </c>
      <c r="C38" s="140" t="s">
        <v>1040</v>
      </c>
      <c r="D38" s="141" t="s">
        <v>1037</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395" t="s">
        <v>216</v>
      </c>
      <c r="AA38" s="396"/>
      <c r="AB38" s="396"/>
      <c r="AC38" s="396"/>
      <c r="AD38" s="396"/>
      <c r="AE38" s="397"/>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33"/>
      <c r="AA39" s="434"/>
      <c r="AB39" s="434"/>
      <c r="AC39" s="434"/>
      <c r="AD39" s="434"/>
      <c r="AE39" s="435"/>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6"/>
      <c r="AA40" s="437"/>
      <c r="AB40" s="437"/>
      <c r="AC40" s="437"/>
      <c r="AD40" s="437"/>
      <c r="AE40" s="438"/>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6"/>
      <c r="AA41" s="437"/>
      <c r="AB41" s="437"/>
      <c r="AC41" s="437"/>
      <c r="AD41" s="437"/>
      <c r="AE41" s="438"/>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6"/>
      <c r="AA42" s="437"/>
      <c r="AB42" s="437"/>
      <c r="AC42" s="437"/>
      <c r="AD42" s="437"/>
      <c r="AE42" s="438"/>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6"/>
      <c r="AA43" s="437"/>
      <c r="AB43" s="437"/>
      <c r="AC43" s="437"/>
      <c r="AD43" s="437"/>
      <c r="AE43" s="438"/>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6"/>
      <c r="AA44" s="437"/>
      <c r="AB44" s="437"/>
      <c r="AC44" s="437"/>
      <c r="AD44" s="437"/>
      <c r="AE44" s="438"/>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6"/>
      <c r="AA45" s="437"/>
      <c r="AB45" s="437"/>
      <c r="AC45" s="437"/>
      <c r="AD45" s="437"/>
      <c r="AE45" s="438"/>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6"/>
      <c r="AA46" s="437"/>
      <c r="AB46" s="437"/>
      <c r="AC46" s="437"/>
      <c r="AD46" s="437"/>
      <c r="AE46" s="438"/>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6"/>
      <c r="AA47" s="437"/>
      <c r="AB47" s="437"/>
      <c r="AC47" s="437"/>
      <c r="AD47" s="437"/>
      <c r="AE47" s="438"/>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6"/>
      <c r="AA48" s="437"/>
      <c r="AB48" s="437"/>
      <c r="AC48" s="437"/>
      <c r="AD48" s="437"/>
      <c r="AE48" s="438"/>
      <c r="AF48" s="150"/>
    </row>
    <row r="49" spans="1:32" s="131" customFormat="1" ht="13.5" customHeight="1">
      <c r="A49" s="156"/>
      <c r="B49" s="157"/>
      <c r="C49" s="158" t="s">
        <v>165</v>
      </c>
      <c r="D49" s="159">
        <f>SUM(D27:D46)</f>
        <v>13800</v>
      </c>
      <c r="E49" s="159">
        <f>SUM(E27:E46)</f>
        <v>0</v>
      </c>
      <c r="F49" s="159">
        <f>SUM(F27:F46)</f>
        <v>2800</v>
      </c>
      <c r="G49" s="159">
        <f>SUM(G27:G46)</f>
        <v>0</v>
      </c>
      <c r="H49" s="157"/>
      <c r="I49" s="158" t="s">
        <v>165</v>
      </c>
      <c r="J49" s="159">
        <f>SUM(J27:J46)</f>
        <v>300</v>
      </c>
      <c r="K49" s="159">
        <f>SUM(K27:K46)</f>
        <v>0</v>
      </c>
      <c r="L49" s="159">
        <f>SUM(L27:L46)</f>
        <v>0</v>
      </c>
      <c r="M49" s="159">
        <f>SUM(M27:M46)</f>
        <v>0</v>
      </c>
      <c r="N49" s="157"/>
      <c r="O49" s="158" t="s">
        <v>165</v>
      </c>
      <c r="P49" s="159">
        <f>SUM(P27:P46)</f>
        <v>4100</v>
      </c>
      <c r="Q49" s="159">
        <f>SUM(Q27:Q46)</f>
        <v>0</v>
      </c>
      <c r="R49" s="159">
        <f>SUM(R27:R46)</f>
        <v>0</v>
      </c>
      <c r="S49" s="159">
        <f>SUM(S27:S46)</f>
        <v>0</v>
      </c>
      <c r="T49" s="157"/>
      <c r="U49" s="158" t="s">
        <v>165</v>
      </c>
      <c r="V49" s="159">
        <f>SUM(V27:V46)</f>
        <v>16050</v>
      </c>
      <c r="W49" s="159">
        <f>SUM(W27:W46)</f>
        <v>0</v>
      </c>
      <c r="X49" s="159">
        <f>SUM(X27:X46)</f>
        <v>0</v>
      </c>
      <c r="Y49" s="159">
        <f>SUM(Y27:Y46)</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08">
    <mergeCell ref="AD51:AE51"/>
    <mergeCell ref="Z45:AE45"/>
    <mergeCell ref="Z46:AE46"/>
    <mergeCell ref="Z47:AE47"/>
    <mergeCell ref="Z48:AE48"/>
    <mergeCell ref="Z49:AE49"/>
    <mergeCell ref="Z39:AE39"/>
    <mergeCell ref="Z40:AE40"/>
    <mergeCell ref="Z41:AE41"/>
    <mergeCell ref="Z42:AE42"/>
    <mergeCell ref="Z43:AE43"/>
    <mergeCell ref="Z44:AE44"/>
    <mergeCell ref="U23:V23"/>
    <mergeCell ref="W23:Z23"/>
    <mergeCell ref="Z7:AE7"/>
    <mergeCell ref="Z8:AE8"/>
    <mergeCell ref="Z9:AE9"/>
    <mergeCell ref="Z10:AE10"/>
    <mergeCell ref="Z11:AE11"/>
    <mergeCell ref="Z18:AE18"/>
    <mergeCell ref="Z19:AE19"/>
    <mergeCell ref="AA25:AA26"/>
    <mergeCell ref="AB25:AC25"/>
    <mergeCell ref="AD25:AE25"/>
    <mergeCell ref="Z38:AE38"/>
    <mergeCell ref="Z12:AE12"/>
    <mergeCell ref="Z13:AE13"/>
    <mergeCell ref="Z14:AE14"/>
    <mergeCell ref="Z15:AE15"/>
    <mergeCell ref="Z16:AE16"/>
    <mergeCell ref="R25:S25"/>
    <mergeCell ref="T25:T26"/>
    <mergeCell ref="U25:U26"/>
    <mergeCell ref="V25:W25"/>
    <mergeCell ref="X25:Y25"/>
    <mergeCell ref="Z25:Z26"/>
    <mergeCell ref="I25:I26"/>
    <mergeCell ref="J25:K25"/>
    <mergeCell ref="L25:M25"/>
    <mergeCell ref="N25:N26"/>
    <mergeCell ref="O25:O26"/>
    <mergeCell ref="P25:Q25"/>
    <mergeCell ref="B24:G24"/>
    <mergeCell ref="H24:M24"/>
    <mergeCell ref="N24:S24"/>
    <mergeCell ref="T24:Y24"/>
    <mergeCell ref="Z24:AE24"/>
    <mergeCell ref="B25:B26"/>
    <mergeCell ref="C25:C26"/>
    <mergeCell ref="D25:E25"/>
    <mergeCell ref="F25:G25"/>
    <mergeCell ref="H25:H26"/>
    <mergeCell ref="B23:D23"/>
    <mergeCell ref="H23:I23"/>
    <mergeCell ref="J23:K23"/>
    <mergeCell ref="L23:M23"/>
    <mergeCell ref="P23:Q23"/>
    <mergeCell ref="R23:S23"/>
    <mergeCell ref="T7:T8"/>
    <mergeCell ref="U7:U8"/>
    <mergeCell ref="V7:W7"/>
    <mergeCell ref="X7:Y7"/>
    <mergeCell ref="Z21:AE21"/>
    <mergeCell ref="Z22:AE22"/>
    <mergeCell ref="Z17:AE17"/>
    <mergeCell ref="Z20:AE20"/>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V27" sqref="V2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1</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998</v>
      </c>
      <c r="C5" s="401"/>
      <c r="D5" s="401"/>
      <c r="E5" s="113"/>
      <c r="F5" s="113"/>
      <c r="G5" s="113"/>
      <c r="H5" s="393" t="s">
        <v>152</v>
      </c>
      <c r="I5" s="393"/>
      <c r="J5" s="402">
        <f>D19+P19+J19+V19+AB19</f>
        <v>6800</v>
      </c>
      <c r="K5" s="402"/>
      <c r="L5" s="387">
        <f>F19+L19+R19+X19+AD19</f>
        <v>800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563</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450</v>
      </c>
      <c r="K9" s="135"/>
      <c r="L9" s="134">
        <v>400</v>
      </c>
      <c r="M9" s="135"/>
      <c r="N9" s="132" t="s">
        <v>0</v>
      </c>
      <c r="O9" s="133" t="s">
        <v>117</v>
      </c>
      <c r="P9" s="134">
        <v>400</v>
      </c>
      <c r="Q9" s="135"/>
      <c r="R9" s="137"/>
      <c r="S9" s="134"/>
      <c r="T9" s="132" t="s">
        <v>0</v>
      </c>
      <c r="U9" s="133" t="s">
        <v>637</v>
      </c>
      <c r="V9" s="134">
        <v>900</v>
      </c>
      <c r="W9" s="135"/>
      <c r="X9" s="137">
        <v>50</v>
      </c>
      <c r="Y9" s="241"/>
      <c r="Z9" s="132" t="s">
        <v>0</v>
      </c>
      <c r="AA9" s="201"/>
      <c r="AB9" s="137"/>
      <c r="AC9" s="135"/>
      <c r="AD9" s="137"/>
      <c r="AE9" s="192"/>
      <c r="AF9" s="215"/>
    </row>
    <row r="10" spans="2:32" s="120" customFormat="1" ht="15" customHeight="1">
      <c r="B10" s="139" t="s">
        <v>161</v>
      </c>
      <c r="C10" s="140" t="s">
        <v>586</v>
      </c>
      <c r="D10" s="141" t="s">
        <v>243</v>
      </c>
      <c r="E10" s="142"/>
      <c r="F10" s="141"/>
      <c r="G10" s="143"/>
      <c r="H10" s="139" t="s">
        <v>161</v>
      </c>
      <c r="I10" s="140"/>
      <c r="J10" s="141"/>
      <c r="K10" s="142"/>
      <c r="L10" s="141"/>
      <c r="M10" s="142"/>
      <c r="N10" s="139" t="s">
        <v>161</v>
      </c>
      <c r="O10" s="140" t="s">
        <v>638</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587</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1500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300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500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2800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1" t="s">
        <v>635</v>
      </c>
      <c r="C20" s="401"/>
      <c r="D20" s="401"/>
      <c r="E20" s="113"/>
      <c r="F20" s="113"/>
      <c r="G20" s="113"/>
      <c r="H20" s="393" t="s">
        <v>152</v>
      </c>
      <c r="I20" s="393"/>
      <c r="J20" s="402">
        <f>D34+J34+P34+V34+AB34</f>
        <v>25900</v>
      </c>
      <c r="K20" s="402"/>
      <c r="L20" s="387">
        <f>F34+L34+R34+X34+AD34</f>
        <v>2300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286</v>
      </c>
      <c r="AA21" s="399"/>
      <c r="AB21" s="399"/>
      <c r="AC21" s="399"/>
      <c r="AD21" s="399"/>
      <c r="AE21" s="400"/>
      <c r="AF21" s="150"/>
    </row>
    <row r="22" spans="2:32" s="128" customFormat="1" ht="15" customHeight="1">
      <c r="B22" s="444"/>
      <c r="C22" s="446" t="s">
        <v>606</v>
      </c>
      <c r="D22" s="407" t="s">
        <v>199</v>
      </c>
      <c r="E22" s="448"/>
      <c r="F22" s="407" t="s">
        <v>160</v>
      </c>
      <c r="G22" s="449"/>
      <c r="H22" s="444"/>
      <c r="I22" s="446" t="s">
        <v>606</v>
      </c>
      <c r="J22" s="407" t="s">
        <v>199</v>
      </c>
      <c r="K22" s="448"/>
      <c r="L22" s="407" t="s">
        <v>160</v>
      </c>
      <c r="M22" s="449"/>
      <c r="N22" s="444"/>
      <c r="O22" s="446" t="s">
        <v>606</v>
      </c>
      <c r="P22" s="407" t="s">
        <v>199</v>
      </c>
      <c r="Q22" s="448"/>
      <c r="R22" s="407" t="s">
        <v>160</v>
      </c>
      <c r="S22" s="449"/>
      <c r="T22" s="444"/>
      <c r="U22" s="446" t="s">
        <v>606</v>
      </c>
      <c r="V22" s="407" t="s">
        <v>199</v>
      </c>
      <c r="W22" s="448"/>
      <c r="X22" s="407" t="s">
        <v>160</v>
      </c>
      <c r="Y22" s="449"/>
      <c r="Z22" s="444"/>
      <c r="AA22" s="446" t="s">
        <v>606</v>
      </c>
      <c r="AB22" s="407" t="s">
        <v>199</v>
      </c>
      <c r="AC22" s="448"/>
      <c r="AD22" s="407" t="s">
        <v>160</v>
      </c>
      <c r="AE22" s="449"/>
      <c r="AF22" s="269"/>
    </row>
    <row r="23" spans="2:32" s="128" customFormat="1" ht="13.5" customHeight="1">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269"/>
    </row>
    <row r="24" spans="2:32" s="120" customFormat="1" ht="15" customHeight="1">
      <c r="B24" s="132" t="s">
        <v>0</v>
      </c>
      <c r="C24" s="133" t="s">
        <v>636</v>
      </c>
      <c r="D24" s="134">
        <v>2900</v>
      </c>
      <c r="E24" s="135"/>
      <c r="F24" s="134"/>
      <c r="G24" s="135"/>
      <c r="H24" s="132" t="s">
        <v>0</v>
      </c>
      <c r="I24" s="133" t="s">
        <v>636</v>
      </c>
      <c r="J24" s="223">
        <v>3500</v>
      </c>
      <c r="K24" s="135"/>
      <c r="L24" s="137"/>
      <c r="M24" s="134"/>
      <c r="N24" s="132" t="s">
        <v>0</v>
      </c>
      <c r="O24" s="133" t="s">
        <v>639</v>
      </c>
      <c r="P24" s="134"/>
      <c r="Q24" s="135"/>
      <c r="R24" s="137"/>
      <c r="S24" s="134"/>
      <c r="T24" s="132" t="s">
        <v>0</v>
      </c>
      <c r="U24" s="133" t="s">
        <v>426</v>
      </c>
      <c r="V24" s="134">
        <v>2350</v>
      </c>
      <c r="W24" s="135"/>
      <c r="X24" s="134">
        <v>300</v>
      </c>
      <c r="Y24" s="135"/>
      <c r="Z24" s="132" t="s">
        <v>0</v>
      </c>
      <c r="AA24" s="201" t="s">
        <v>1275</v>
      </c>
      <c r="AB24" s="137">
        <v>5300</v>
      </c>
      <c r="AC24" s="135"/>
      <c r="AD24" s="137"/>
      <c r="AE24" s="193"/>
      <c r="AF24" s="176"/>
    </row>
    <row r="25" spans="2:32" s="120" customFormat="1" ht="15" customHeight="1">
      <c r="B25" s="139" t="s">
        <v>161</v>
      </c>
      <c r="C25" s="140" t="s">
        <v>591</v>
      </c>
      <c r="D25" s="141">
        <v>1500</v>
      </c>
      <c r="E25" s="142"/>
      <c r="F25" s="141"/>
      <c r="G25" s="142"/>
      <c r="H25" s="139" t="s">
        <v>161</v>
      </c>
      <c r="I25" s="140" t="s">
        <v>427</v>
      </c>
      <c r="J25" s="149"/>
      <c r="K25" s="142"/>
      <c r="L25" s="141"/>
      <c r="M25" s="141"/>
      <c r="N25" s="139" t="s">
        <v>161</v>
      </c>
      <c r="O25" s="140"/>
      <c r="P25" s="141"/>
      <c r="Q25" s="142"/>
      <c r="R25" s="144"/>
      <c r="S25" s="141"/>
      <c r="T25" s="139" t="s">
        <v>161</v>
      </c>
      <c r="U25" s="145" t="s">
        <v>589</v>
      </c>
      <c r="V25" s="141">
        <v>2950</v>
      </c>
      <c r="W25" s="142"/>
      <c r="X25" s="141">
        <v>950</v>
      </c>
      <c r="Y25" s="142"/>
      <c r="Z25" s="139" t="s">
        <v>161</v>
      </c>
      <c r="AA25" s="202" t="s">
        <v>1332</v>
      </c>
      <c r="AB25" s="260" t="s">
        <v>1331</v>
      </c>
      <c r="AC25" s="142"/>
      <c r="AD25" s="144"/>
      <c r="AE25" s="195"/>
      <c r="AF25" s="176"/>
    </row>
    <row r="26" spans="2:32" s="120" customFormat="1" ht="15" customHeight="1">
      <c r="B26" s="139" t="s">
        <v>162</v>
      </c>
      <c r="C26" s="140" t="s">
        <v>592</v>
      </c>
      <c r="D26" s="141"/>
      <c r="E26" s="142"/>
      <c r="F26" s="141"/>
      <c r="G26" s="142"/>
      <c r="H26" s="139" t="s">
        <v>162</v>
      </c>
      <c r="I26" s="140"/>
      <c r="J26" s="149"/>
      <c r="K26" s="142"/>
      <c r="L26" s="141"/>
      <c r="M26" s="141"/>
      <c r="N26" s="139" t="s">
        <v>162</v>
      </c>
      <c r="O26" s="140"/>
      <c r="P26" s="141"/>
      <c r="Q26" s="142"/>
      <c r="R26" s="144"/>
      <c r="S26" s="141"/>
      <c r="T26" s="139" t="s">
        <v>162</v>
      </c>
      <c r="U26" s="140" t="s">
        <v>428</v>
      </c>
      <c r="V26" s="141">
        <v>1500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590</v>
      </c>
      <c r="V27" s="141">
        <v>3800</v>
      </c>
      <c r="W27" s="142"/>
      <c r="X27" s="141">
        <v>850</v>
      </c>
      <c r="Y27" s="142"/>
      <c r="Z27" s="139" t="s">
        <v>163</v>
      </c>
      <c r="AA27" s="202" t="s">
        <v>588</v>
      </c>
      <c r="AB27" s="144">
        <v>2100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4400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10600</v>
      </c>
      <c r="W34" s="159">
        <f>SUM(W24:W33)</f>
        <v>0</v>
      </c>
      <c r="X34" s="159">
        <f>SUM(X24:X33)</f>
        <v>2100</v>
      </c>
      <c r="Y34" s="159">
        <f>SUM(Y24:Y33)</f>
        <v>0</v>
      </c>
      <c r="Z34" s="157"/>
      <c r="AA34" s="158" t="s">
        <v>165</v>
      </c>
      <c r="AB34" s="159">
        <f>SUM(AB24:AB33)</f>
        <v>7400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6:G46"/>
    <mergeCell ref="B47:G47"/>
    <mergeCell ref="B48:G48"/>
    <mergeCell ref="B49:G49"/>
    <mergeCell ref="H48:M48"/>
    <mergeCell ref="H49:M49"/>
    <mergeCell ref="H46:M46"/>
    <mergeCell ref="H47:M47"/>
    <mergeCell ref="T48:Y48"/>
    <mergeCell ref="B37:G37"/>
    <mergeCell ref="B38:G38"/>
    <mergeCell ref="B39:G39"/>
    <mergeCell ref="B40:G40"/>
    <mergeCell ref="B41:G41"/>
    <mergeCell ref="B42:G42"/>
    <mergeCell ref="B43:G43"/>
    <mergeCell ref="B44:G44"/>
    <mergeCell ref="H42:M42"/>
    <mergeCell ref="H43:M43"/>
    <mergeCell ref="H44:M44"/>
    <mergeCell ref="H45:M45"/>
    <mergeCell ref="B45:G45"/>
    <mergeCell ref="H37:M37"/>
    <mergeCell ref="H38:M38"/>
    <mergeCell ref="H39:M39"/>
    <mergeCell ref="H40:M40"/>
    <mergeCell ref="H41:M41"/>
    <mergeCell ref="N43:S43"/>
    <mergeCell ref="N37:S37"/>
    <mergeCell ref="N38:S38"/>
    <mergeCell ref="N39:S39"/>
    <mergeCell ref="N40:S40"/>
    <mergeCell ref="Z48:AE48"/>
    <mergeCell ref="Z49:AE49"/>
    <mergeCell ref="T42:Y42"/>
    <mergeCell ref="N45:S45"/>
    <mergeCell ref="N46:S46"/>
    <mergeCell ref="N47:S47"/>
    <mergeCell ref="N48:S48"/>
    <mergeCell ref="N49:S49"/>
    <mergeCell ref="N44:S44"/>
    <mergeCell ref="T49:Y49"/>
    <mergeCell ref="T40:Y40"/>
    <mergeCell ref="T41:Y41"/>
    <mergeCell ref="T43:Y43"/>
    <mergeCell ref="T46:Y46"/>
    <mergeCell ref="T47:Y47"/>
    <mergeCell ref="N41:S41"/>
    <mergeCell ref="N42:S42"/>
    <mergeCell ref="Z45:AE45"/>
    <mergeCell ref="Z46:AE46"/>
    <mergeCell ref="Z47:AE47"/>
    <mergeCell ref="T45:Y45"/>
    <mergeCell ref="AA2:AC2"/>
    <mergeCell ref="U20:V20"/>
    <mergeCell ref="W20:Z20"/>
    <mergeCell ref="Z37:AE37"/>
    <mergeCell ref="Z38:AE38"/>
    <mergeCell ref="Z39:AE39"/>
    <mergeCell ref="T37:Y37"/>
    <mergeCell ref="AB7:AC7"/>
    <mergeCell ref="AD7:AE7"/>
    <mergeCell ref="Z22:Z23"/>
    <mergeCell ref="AA22:AA23"/>
    <mergeCell ref="AB22:AC22"/>
    <mergeCell ref="AD22:AE22"/>
    <mergeCell ref="T21:Y21"/>
    <mergeCell ref="Z40:AE40"/>
    <mergeCell ref="Z41:AE41"/>
    <mergeCell ref="J22:K22"/>
    <mergeCell ref="Z42:AE42"/>
    <mergeCell ref="Z43:AE43"/>
    <mergeCell ref="Z44:AE44"/>
    <mergeCell ref="R35:S35"/>
    <mergeCell ref="T44:Y44"/>
    <mergeCell ref="T38:Y38"/>
    <mergeCell ref="T39:Y39"/>
    <mergeCell ref="B36:G36"/>
    <mergeCell ref="H36:M36"/>
    <mergeCell ref="N36:S36"/>
    <mergeCell ref="T36:Y36"/>
    <mergeCell ref="Z36:AE36"/>
    <mergeCell ref="H22:H23"/>
    <mergeCell ref="T22:T23"/>
    <mergeCell ref="U22:U23"/>
    <mergeCell ref="V22:W22"/>
    <mergeCell ref="X22:Y22"/>
    <mergeCell ref="B35:D35"/>
    <mergeCell ref="H35:I35"/>
    <mergeCell ref="J35:K35"/>
    <mergeCell ref="L35:M35"/>
    <mergeCell ref="P35:Q35"/>
    <mergeCell ref="R20:S20"/>
    <mergeCell ref="B21:G21"/>
    <mergeCell ref="H21:M21"/>
    <mergeCell ref="N21:S21"/>
    <mergeCell ref="B20:D20"/>
    <mergeCell ref="O22:O23"/>
    <mergeCell ref="P22:Q22"/>
    <mergeCell ref="R22:S22"/>
    <mergeCell ref="H20:I20"/>
    <mergeCell ref="J20:K20"/>
    <mergeCell ref="L20:M20"/>
    <mergeCell ref="P20:Q20"/>
    <mergeCell ref="I22:I23"/>
    <mergeCell ref="B22:B23"/>
    <mergeCell ref="C22:C23"/>
    <mergeCell ref="D22:E22"/>
    <mergeCell ref="F22:G22"/>
    <mergeCell ref="L7:M7"/>
    <mergeCell ref="N7:N8"/>
    <mergeCell ref="L22:M22"/>
    <mergeCell ref="N22:N23"/>
    <mergeCell ref="O7:O8"/>
    <mergeCell ref="P7:Q7"/>
    <mergeCell ref="R7:S7"/>
    <mergeCell ref="Z21:AE21"/>
    <mergeCell ref="T7:T8"/>
    <mergeCell ref="U7:U8"/>
    <mergeCell ref="V7:W7"/>
    <mergeCell ref="X7:Y7"/>
    <mergeCell ref="Z7:Z8"/>
    <mergeCell ref="AA7:AA8"/>
    <mergeCell ref="H5:I5"/>
    <mergeCell ref="J5:K5"/>
    <mergeCell ref="B7:B8"/>
    <mergeCell ref="C7:C8"/>
    <mergeCell ref="D7:E7"/>
    <mergeCell ref="F7:G7"/>
    <mergeCell ref="H7:H8"/>
    <mergeCell ref="I7:I8"/>
    <mergeCell ref="J7:K7"/>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V27" sqref="V2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770</v>
      </c>
      <c r="AB2" s="410"/>
      <c r="AC2" s="410"/>
      <c r="AD2" s="113" t="s">
        <v>14</v>
      </c>
      <c r="AE2" s="114">
        <v>2</v>
      </c>
      <c r="AF2" s="114"/>
    </row>
    <row r="3" spans="2:32" ht="13.5" customHeight="1">
      <c r="B3" s="360" t="s">
        <v>605</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627</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997</v>
      </c>
      <c r="C5" s="401"/>
      <c r="D5" s="401"/>
      <c r="E5" s="113"/>
      <c r="F5" s="113"/>
      <c r="G5" s="113"/>
      <c r="H5" s="393" t="s">
        <v>152</v>
      </c>
      <c r="I5" s="393"/>
      <c r="J5" s="402">
        <f>D19+P19+J19+V19+AB19</f>
        <v>41700</v>
      </c>
      <c r="K5" s="402"/>
      <c r="L5" s="387">
        <f>F19+L19+R19+X19</f>
        <v>4550</v>
      </c>
      <c r="M5" s="387"/>
      <c r="N5" s="121"/>
      <c r="O5" s="113" t="s">
        <v>153</v>
      </c>
      <c r="P5" s="402">
        <f>E19+K19+Q19+W19+AC19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286</v>
      </c>
      <c r="AA6" s="399"/>
      <c r="AB6" s="399"/>
      <c r="AC6" s="399"/>
      <c r="AD6" s="399"/>
      <c r="AE6" s="400"/>
      <c r="AF6" s="138"/>
    </row>
    <row r="7" spans="2:32" s="126" customFormat="1" ht="15" customHeight="1">
      <c r="B7" s="444"/>
      <c r="C7" s="446" t="s">
        <v>606</v>
      </c>
      <c r="D7" s="407" t="s">
        <v>199</v>
      </c>
      <c r="E7" s="448"/>
      <c r="F7" s="407" t="s">
        <v>160</v>
      </c>
      <c r="G7" s="449"/>
      <c r="H7" s="444"/>
      <c r="I7" s="446" t="s">
        <v>606</v>
      </c>
      <c r="J7" s="407" t="s">
        <v>199</v>
      </c>
      <c r="K7" s="448"/>
      <c r="L7" s="407" t="s">
        <v>160</v>
      </c>
      <c r="M7" s="449"/>
      <c r="N7" s="444"/>
      <c r="O7" s="446" t="s">
        <v>606</v>
      </c>
      <c r="P7" s="407" t="s">
        <v>199</v>
      </c>
      <c r="Q7" s="448"/>
      <c r="R7" s="407" t="s">
        <v>160</v>
      </c>
      <c r="S7" s="449"/>
      <c r="T7" s="444"/>
      <c r="U7" s="446" t="s">
        <v>606</v>
      </c>
      <c r="V7" s="407" t="s">
        <v>199</v>
      </c>
      <c r="W7" s="448"/>
      <c r="X7" s="407" t="s">
        <v>160</v>
      </c>
      <c r="Y7" s="449"/>
      <c r="Z7" s="444"/>
      <c r="AA7" s="446" t="s">
        <v>606</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640</v>
      </c>
      <c r="D9" s="134">
        <v>3000</v>
      </c>
      <c r="E9" s="135"/>
      <c r="F9" s="134">
        <v>1300</v>
      </c>
      <c r="G9" s="136"/>
      <c r="H9" s="132" t="s">
        <v>0</v>
      </c>
      <c r="I9" s="133" t="s">
        <v>1304</v>
      </c>
      <c r="J9" s="134" t="s">
        <v>1303</v>
      </c>
      <c r="K9" s="135"/>
      <c r="L9" s="134"/>
      <c r="M9" s="134"/>
      <c r="N9" s="132" t="s">
        <v>0</v>
      </c>
      <c r="O9" s="133" t="s">
        <v>647</v>
      </c>
      <c r="P9" s="134">
        <v>400</v>
      </c>
      <c r="Q9" s="135"/>
      <c r="R9" s="137"/>
      <c r="S9" s="134"/>
      <c r="T9" s="132" t="s">
        <v>0</v>
      </c>
      <c r="U9" s="133" t="s">
        <v>649</v>
      </c>
      <c r="V9" s="134">
        <v>5150</v>
      </c>
      <c r="W9" s="135"/>
      <c r="X9" s="137"/>
      <c r="Y9" s="263"/>
      <c r="Z9" s="132" t="s">
        <v>0</v>
      </c>
      <c r="AA9" s="201" t="s">
        <v>649</v>
      </c>
      <c r="AB9" s="137">
        <v>1750</v>
      </c>
      <c r="AC9" s="135"/>
      <c r="AD9" s="137"/>
      <c r="AE9" s="193"/>
      <c r="AF9" s="215"/>
    </row>
    <row r="10" spans="2:32" s="120" customFormat="1" ht="15" customHeight="1">
      <c r="B10" s="139" t="s">
        <v>161</v>
      </c>
      <c r="C10" s="140"/>
      <c r="D10" s="141"/>
      <c r="E10" s="142"/>
      <c r="F10" s="141"/>
      <c r="G10" s="143"/>
      <c r="H10" s="139" t="s">
        <v>161</v>
      </c>
      <c r="I10" s="140" t="s">
        <v>645</v>
      </c>
      <c r="J10" s="141">
        <v>1000</v>
      </c>
      <c r="K10" s="142"/>
      <c r="L10" s="141"/>
      <c r="M10" s="141"/>
      <c r="N10" s="139" t="s">
        <v>161</v>
      </c>
      <c r="O10" s="140" t="s">
        <v>643</v>
      </c>
      <c r="P10" s="141">
        <v>300</v>
      </c>
      <c r="Q10" s="142"/>
      <c r="R10" s="144"/>
      <c r="S10" s="141"/>
      <c r="T10" s="139" t="s">
        <v>161</v>
      </c>
      <c r="U10" s="145" t="s">
        <v>429</v>
      </c>
      <c r="V10" s="141">
        <v>2650</v>
      </c>
      <c r="W10" s="142"/>
      <c r="X10" s="144"/>
      <c r="Y10" s="264"/>
      <c r="Z10" s="139" t="s">
        <v>161</v>
      </c>
      <c r="AA10" s="202"/>
      <c r="AB10" s="144"/>
      <c r="AC10" s="142"/>
      <c r="AD10" s="142"/>
      <c r="AE10" s="195"/>
      <c r="AF10" s="215"/>
    </row>
    <row r="11" spans="2:32" s="120" customFormat="1" ht="15" customHeight="1">
      <c r="B11" s="139" t="s">
        <v>162</v>
      </c>
      <c r="C11" s="140" t="s">
        <v>641</v>
      </c>
      <c r="D11" s="141" t="s">
        <v>1017</v>
      </c>
      <c r="E11" s="142"/>
      <c r="F11" s="141"/>
      <c r="G11" s="143"/>
      <c r="H11" s="139" t="s">
        <v>162</v>
      </c>
      <c r="I11" s="140"/>
      <c r="J11" s="141"/>
      <c r="K11" s="142"/>
      <c r="L11" s="141"/>
      <c r="M11" s="141"/>
      <c r="N11" s="139" t="s">
        <v>162</v>
      </c>
      <c r="O11" s="140" t="s">
        <v>648</v>
      </c>
      <c r="P11" s="141">
        <v>700</v>
      </c>
      <c r="Q11" s="142"/>
      <c r="R11" s="144"/>
      <c r="S11" s="141"/>
      <c r="T11" s="139" t="s">
        <v>162</v>
      </c>
      <c r="U11" s="140" t="s">
        <v>650</v>
      </c>
      <c r="V11" s="141">
        <v>1500</v>
      </c>
      <c r="W11" s="142"/>
      <c r="X11" s="144"/>
      <c r="Y11" s="264"/>
      <c r="Z11" s="139" t="s">
        <v>162</v>
      </c>
      <c r="AA11" s="202" t="s">
        <v>642</v>
      </c>
      <c r="AB11" s="144">
        <v>2500</v>
      </c>
      <c r="AC11" s="142"/>
      <c r="AD11" s="142"/>
      <c r="AE11" s="195"/>
      <c r="AF11" s="215"/>
    </row>
    <row r="12" spans="2:32" s="120" customFormat="1" ht="15" customHeight="1">
      <c r="B12" s="139" t="s">
        <v>163</v>
      </c>
      <c r="C12" s="140" t="s">
        <v>642</v>
      </c>
      <c r="D12" s="141">
        <v>1800</v>
      </c>
      <c r="E12" s="142"/>
      <c r="F12" s="141">
        <v>750</v>
      </c>
      <c r="G12" s="143"/>
      <c r="H12" s="139" t="s">
        <v>163</v>
      </c>
      <c r="I12" s="145" t="s">
        <v>1305</v>
      </c>
      <c r="J12" s="260">
        <v>3150</v>
      </c>
      <c r="K12" s="142"/>
      <c r="L12" s="141"/>
      <c r="M12" s="141"/>
      <c r="N12" s="139" t="s">
        <v>163</v>
      </c>
      <c r="O12" s="140"/>
      <c r="P12" s="141"/>
      <c r="Q12" s="142"/>
      <c r="R12" s="144"/>
      <c r="S12" s="141"/>
      <c r="T12" s="139" t="s">
        <v>163</v>
      </c>
      <c r="U12" s="140" t="s">
        <v>642</v>
      </c>
      <c r="V12" s="141">
        <v>1900</v>
      </c>
      <c r="W12" s="142"/>
      <c r="X12" s="141"/>
      <c r="Y12" s="264"/>
      <c r="Z12" s="139" t="s">
        <v>163</v>
      </c>
      <c r="AA12" s="202" t="s">
        <v>644</v>
      </c>
      <c r="AB12" s="144">
        <v>2050</v>
      </c>
      <c r="AC12" s="142"/>
      <c r="AD12" s="142"/>
      <c r="AE12" s="195"/>
      <c r="AF12" s="215"/>
    </row>
    <row r="13" spans="2:32" s="120" customFormat="1" ht="15" customHeight="1">
      <c r="B13" s="139" t="s">
        <v>164</v>
      </c>
      <c r="C13" s="140" t="s">
        <v>1192</v>
      </c>
      <c r="D13" s="141" t="s">
        <v>1190</v>
      </c>
      <c r="E13" s="146"/>
      <c r="F13" s="147"/>
      <c r="G13" s="143"/>
      <c r="H13" s="139" t="s">
        <v>164</v>
      </c>
      <c r="I13" s="140" t="s">
        <v>1063</v>
      </c>
      <c r="J13" s="141"/>
      <c r="K13" s="146"/>
      <c r="L13" s="147"/>
      <c r="M13" s="147"/>
      <c r="N13" s="139" t="s">
        <v>164</v>
      </c>
      <c r="O13" s="140"/>
      <c r="P13" s="141"/>
      <c r="Q13" s="146"/>
      <c r="R13" s="144"/>
      <c r="S13" s="147"/>
      <c r="T13" s="139" t="s">
        <v>164</v>
      </c>
      <c r="U13" s="140" t="s">
        <v>1084</v>
      </c>
      <c r="V13" s="141"/>
      <c r="W13" s="146"/>
      <c r="X13" s="144"/>
      <c r="Y13" s="265"/>
      <c r="Z13" s="139" t="s">
        <v>164</v>
      </c>
      <c r="AA13" s="202"/>
      <c r="AB13" s="144"/>
      <c r="AC13" s="146"/>
      <c r="AD13" s="146"/>
      <c r="AE13" s="197"/>
      <c r="AF13" s="215"/>
    </row>
    <row r="14" spans="2:32" s="120" customFormat="1" ht="15" customHeight="1">
      <c r="B14" s="139" t="s">
        <v>167</v>
      </c>
      <c r="C14" s="140" t="s">
        <v>430</v>
      </c>
      <c r="D14" s="141">
        <v>1950</v>
      </c>
      <c r="E14" s="142"/>
      <c r="F14" s="141">
        <v>900</v>
      </c>
      <c r="G14" s="143"/>
      <c r="H14" s="139" t="s">
        <v>167</v>
      </c>
      <c r="I14" s="140" t="s">
        <v>1193</v>
      </c>
      <c r="J14" s="141">
        <v>1550</v>
      </c>
      <c r="K14" s="142"/>
      <c r="L14" s="141"/>
      <c r="M14" s="141"/>
      <c r="N14" s="139" t="s">
        <v>167</v>
      </c>
      <c r="O14" s="140"/>
      <c r="P14" s="141"/>
      <c r="Q14" s="142"/>
      <c r="R14" s="144"/>
      <c r="S14" s="141"/>
      <c r="T14" s="139" t="s">
        <v>167</v>
      </c>
      <c r="U14" s="140" t="s">
        <v>644</v>
      </c>
      <c r="V14" s="141">
        <v>1750</v>
      </c>
      <c r="W14" s="142"/>
      <c r="X14" s="144"/>
      <c r="Y14" s="264"/>
      <c r="Z14" s="139" t="s">
        <v>167</v>
      </c>
      <c r="AA14" s="202" t="s">
        <v>431</v>
      </c>
      <c r="AB14" s="144">
        <v>950</v>
      </c>
      <c r="AC14" s="142"/>
      <c r="AD14" s="144"/>
      <c r="AE14" s="195"/>
      <c r="AF14" s="215"/>
    </row>
    <row r="15" spans="2:32" s="120" customFormat="1" ht="15" customHeight="1">
      <c r="B15" s="139" t="s">
        <v>168</v>
      </c>
      <c r="C15" s="140" t="s">
        <v>644</v>
      </c>
      <c r="D15" s="141">
        <v>2500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429</v>
      </c>
      <c r="AB15" s="141">
        <v>1700</v>
      </c>
      <c r="AC15" s="142"/>
      <c r="AD15" s="144"/>
      <c r="AE15" s="195"/>
      <c r="AF15" s="215"/>
    </row>
    <row r="16" spans="2:32" s="120" customFormat="1" ht="15" customHeight="1">
      <c r="B16" s="179" t="s">
        <v>200</v>
      </c>
      <c r="C16" s="180"/>
      <c r="D16" s="181"/>
      <c r="E16" s="182"/>
      <c r="F16" s="183"/>
      <c r="G16" s="184"/>
      <c r="H16" s="179" t="s">
        <v>200</v>
      </c>
      <c r="I16" s="180" t="s">
        <v>598</v>
      </c>
      <c r="J16" s="181" t="s">
        <v>221</v>
      </c>
      <c r="K16" s="182"/>
      <c r="L16" s="183"/>
      <c r="M16" s="181"/>
      <c r="N16" s="179" t="s">
        <v>200</v>
      </c>
      <c r="O16" s="180"/>
      <c r="P16" s="181"/>
      <c r="Q16" s="182"/>
      <c r="R16" s="183"/>
      <c r="S16" s="181"/>
      <c r="T16" s="179" t="s">
        <v>200</v>
      </c>
      <c r="U16" s="180"/>
      <c r="V16" s="181"/>
      <c r="W16" s="182"/>
      <c r="X16" s="183"/>
      <c r="Y16" s="266"/>
      <c r="Z16" s="179" t="s">
        <v>200</v>
      </c>
      <c r="AA16" s="180" t="s">
        <v>432</v>
      </c>
      <c r="AB16" s="181">
        <v>3450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9250</v>
      </c>
      <c r="E19" s="159">
        <f>SUM(E9:E18)</f>
        <v>0</v>
      </c>
      <c r="F19" s="159">
        <f>SUM(F9:F18)</f>
        <v>4550</v>
      </c>
      <c r="G19" s="186">
        <f>SUM(G9:G18)</f>
        <v>0</v>
      </c>
      <c r="H19" s="157"/>
      <c r="I19" s="158" t="s">
        <v>165</v>
      </c>
      <c r="J19" s="159">
        <f>SUM(J9:J18)</f>
        <v>5700</v>
      </c>
      <c r="K19" s="159">
        <f>SUM(K9:K18)</f>
        <v>0</v>
      </c>
      <c r="L19" s="159">
        <f>SUM(L9:L18)</f>
        <v>0</v>
      </c>
      <c r="M19" s="159">
        <f>SUM(M9:M18)</f>
        <v>0</v>
      </c>
      <c r="N19" s="157"/>
      <c r="O19" s="158" t="s">
        <v>165</v>
      </c>
      <c r="P19" s="159">
        <f>SUM(P9:P18)</f>
        <v>1400</v>
      </c>
      <c r="Q19" s="159">
        <f>SUM(Q9:Q18)</f>
        <v>0</v>
      </c>
      <c r="R19" s="159">
        <f>SUM(R9:R18)</f>
        <v>0</v>
      </c>
      <c r="S19" s="159">
        <f>SUM(S9:S18)</f>
        <v>0</v>
      </c>
      <c r="T19" s="157"/>
      <c r="U19" s="158" t="s">
        <v>165</v>
      </c>
      <c r="V19" s="159">
        <f>SUM(V9:V18)</f>
        <v>12950</v>
      </c>
      <c r="W19" s="159">
        <f>SUM(W9:W18)</f>
        <v>0</v>
      </c>
      <c r="X19" s="159">
        <f>SUM(X9:X18)</f>
        <v>0</v>
      </c>
      <c r="Y19" s="222">
        <f>SUM(Y9:Y18)</f>
        <v>0</v>
      </c>
      <c r="Z19" s="157"/>
      <c r="AA19" s="158" t="s">
        <v>165</v>
      </c>
      <c r="AB19" s="159">
        <f>SUM(AB9:AB18)</f>
        <v>12400</v>
      </c>
      <c r="AC19" s="159">
        <f>SUM(AC9:AC18)</f>
        <v>0</v>
      </c>
      <c r="AD19" s="159">
        <f>SUM(AD9:AD18)</f>
        <v>0</v>
      </c>
      <c r="AE19" s="233">
        <f>SUM(AE9:AE18)</f>
        <v>0</v>
      </c>
      <c r="AF19" s="215"/>
    </row>
    <row r="20" spans="2:31" ht="18" customHeight="1">
      <c r="B20" s="401" t="s">
        <v>1001</v>
      </c>
      <c r="C20" s="401"/>
      <c r="D20" s="401"/>
      <c r="E20" s="113"/>
      <c r="F20" s="113"/>
      <c r="G20" s="113"/>
      <c r="H20" s="393" t="s">
        <v>152</v>
      </c>
      <c r="I20" s="393"/>
      <c r="J20" s="402">
        <f>D34+J34+P34+V34+AB34</f>
        <v>23750</v>
      </c>
      <c r="K20" s="402"/>
      <c r="L20" s="387">
        <f>F34+L34+R34+X34+AD34</f>
        <v>1850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286</v>
      </c>
      <c r="AA21" s="399"/>
      <c r="AB21" s="399"/>
      <c r="AC21" s="399"/>
      <c r="AD21" s="399"/>
      <c r="AE21" s="400"/>
      <c r="AF21" s="138"/>
    </row>
    <row r="22" spans="2:32" s="126" customFormat="1" ht="15" customHeight="1">
      <c r="B22" s="444"/>
      <c r="C22" s="446" t="s">
        <v>606</v>
      </c>
      <c r="D22" s="407" t="s">
        <v>199</v>
      </c>
      <c r="E22" s="448"/>
      <c r="F22" s="407" t="s">
        <v>160</v>
      </c>
      <c r="G22" s="449"/>
      <c r="H22" s="444"/>
      <c r="I22" s="446" t="s">
        <v>606</v>
      </c>
      <c r="J22" s="407" t="s">
        <v>199</v>
      </c>
      <c r="K22" s="448"/>
      <c r="L22" s="407" t="s">
        <v>160</v>
      </c>
      <c r="M22" s="449"/>
      <c r="N22" s="444"/>
      <c r="O22" s="446" t="s">
        <v>606</v>
      </c>
      <c r="P22" s="407" t="s">
        <v>199</v>
      </c>
      <c r="Q22" s="448"/>
      <c r="R22" s="407" t="s">
        <v>160</v>
      </c>
      <c r="S22" s="449"/>
      <c r="T22" s="444"/>
      <c r="U22" s="446" t="s">
        <v>606</v>
      </c>
      <c r="V22" s="407" t="s">
        <v>199</v>
      </c>
      <c r="W22" s="448"/>
      <c r="X22" s="407" t="s">
        <v>160</v>
      </c>
      <c r="Y22" s="449"/>
      <c r="Z22" s="444"/>
      <c r="AA22" s="446" t="s">
        <v>606</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1381</v>
      </c>
      <c r="D24" s="134">
        <v>3650</v>
      </c>
      <c r="E24" s="135"/>
      <c r="F24" s="134">
        <v>1200</v>
      </c>
      <c r="G24" s="135"/>
      <c r="H24" s="132" t="s">
        <v>0</v>
      </c>
      <c r="I24" s="133" t="s">
        <v>1093</v>
      </c>
      <c r="J24" s="141" t="s">
        <v>1092</v>
      </c>
      <c r="K24" s="135"/>
      <c r="L24" s="137"/>
      <c r="M24" s="193"/>
      <c r="N24" s="132" t="s">
        <v>0</v>
      </c>
      <c r="O24" s="133" t="s">
        <v>1348</v>
      </c>
      <c r="P24" s="134" t="s">
        <v>1347</v>
      </c>
      <c r="Q24" s="135"/>
      <c r="R24" s="137"/>
      <c r="S24" s="134"/>
      <c r="T24" s="132" t="s">
        <v>0</v>
      </c>
      <c r="U24" s="133" t="s">
        <v>433</v>
      </c>
      <c r="V24" s="134">
        <v>2750</v>
      </c>
      <c r="W24" s="135"/>
      <c r="X24" s="135"/>
      <c r="Y24" s="193"/>
      <c r="Z24" s="132" t="s">
        <v>0</v>
      </c>
      <c r="AA24" s="201" t="s">
        <v>434</v>
      </c>
      <c r="AB24" s="137">
        <v>4250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646</v>
      </c>
      <c r="V25" s="141">
        <v>3550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435</v>
      </c>
      <c r="J27" s="141">
        <v>1200</v>
      </c>
      <c r="K27" s="142"/>
      <c r="L27" s="141"/>
      <c r="M27" s="195"/>
      <c r="N27" s="139" t="s">
        <v>163</v>
      </c>
      <c r="O27" s="140"/>
      <c r="P27" s="141"/>
      <c r="Q27" s="142"/>
      <c r="R27" s="144"/>
      <c r="S27" s="141"/>
      <c r="T27" s="139" t="s">
        <v>163</v>
      </c>
      <c r="U27" s="140" t="s">
        <v>602</v>
      </c>
      <c r="V27" s="141" t="s">
        <v>603</v>
      </c>
      <c r="W27" s="142"/>
      <c r="X27" s="142"/>
      <c r="Y27" s="195"/>
      <c r="Z27" s="139" t="s">
        <v>163</v>
      </c>
      <c r="AA27" s="202" t="s">
        <v>599</v>
      </c>
      <c r="AB27" s="260" t="s">
        <v>601</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651</v>
      </c>
      <c r="V28" s="141">
        <v>1200</v>
      </c>
      <c r="W28" s="146"/>
      <c r="X28" s="147"/>
      <c r="Y28" s="197"/>
      <c r="Z28" s="139" t="s">
        <v>164</v>
      </c>
      <c r="AA28" s="202" t="s">
        <v>652</v>
      </c>
      <c r="AB28" s="144">
        <v>1250</v>
      </c>
      <c r="AC28" s="146"/>
      <c r="AD28" s="144"/>
      <c r="AE28" s="197"/>
      <c r="AF28" s="176"/>
    </row>
    <row r="29" spans="2:32" s="120" customFormat="1" ht="15" customHeight="1">
      <c r="B29" s="139" t="s">
        <v>167</v>
      </c>
      <c r="C29" s="140"/>
      <c r="D29" s="141"/>
      <c r="E29" s="142"/>
      <c r="F29" s="141"/>
      <c r="G29" s="142"/>
      <c r="H29" s="139" t="s">
        <v>167</v>
      </c>
      <c r="I29" s="140" t="s">
        <v>604</v>
      </c>
      <c r="J29" s="141" t="s">
        <v>223</v>
      </c>
      <c r="K29" s="142"/>
      <c r="L29" s="144"/>
      <c r="M29" s="195"/>
      <c r="N29" s="139" t="s">
        <v>167</v>
      </c>
      <c r="O29" s="140"/>
      <c r="P29" s="141"/>
      <c r="Q29" s="142"/>
      <c r="R29" s="144"/>
      <c r="S29" s="141"/>
      <c r="T29" s="139" t="s">
        <v>167</v>
      </c>
      <c r="U29" s="140" t="s">
        <v>436</v>
      </c>
      <c r="V29" s="141">
        <v>1750</v>
      </c>
      <c r="W29" s="142"/>
      <c r="X29" s="141"/>
      <c r="Y29" s="195"/>
      <c r="Z29" s="139" t="s">
        <v>167</v>
      </c>
      <c r="AA29" s="202" t="s">
        <v>653</v>
      </c>
      <c r="AB29" s="144">
        <v>2350</v>
      </c>
      <c r="AC29" s="142"/>
      <c r="AD29" s="144"/>
      <c r="AE29" s="195"/>
      <c r="AF29" s="176"/>
    </row>
    <row r="30" spans="2:32" s="120" customFormat="1" ht="15" customHeight="1">
      <c r="B30" s="139" t="s">
        <v>168</v>
      </c>
      <c r="C30" s="140" t="s">
        <v>1382</v>
      </c>
      <c r="D30" s="141">
        <v>1800</v>
      </c>
      <c r="E30" s="142"/>
      <c r="F30" s="141">
        <v>650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600</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1114</v>
      </c>
      <c r="AB32" s="181" t="s">
        <v>1112</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5450</v>
      </c>
      <c r="E34" s="159">
        <f>SUM(E24:E33)</f>
        <v>0</v>
      </c>
      <c r="F34" s="159">
        <f>SUM(F24:F33)</f>
        <v>1850</v>
      </c>
      <c r="G34" s="159">
        <f>SUM(G24:G33)</f>
        <v>0</v>
      </c>
      <c r="H34" s="157"/>
      <c r="I34" s="158" t="s">
        <v>165</v>
      </c>
      <c r="J34" s="159">
        <f>SUM(J24:J33)</f>
        <v>1200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9250</v>
      </c>
      <c r="W34" s="159">
        <f>SUM(W24:W33)</f>
        <v>0</v>
      </c>
      <c r="X34" s="159">
        <f>SUM(X24:X33)</f>
        <v>0</v>
      </c>
      <c r="Y34" s="159">
        <f>SUM(Y24:Y33)</f>
        <v>0</v>
      </c>
      <c r="Z34" s="157"/>
      <c r="AA34" s="158" t="s">
        <v>165</v>
      </c>
      <c r="AB34" s="159">
        <f>SUM(AB24:AB33)</f>
        <v>7850</v>
      </c>
      <c r="AC34" s="159">
        <f>SUM(AC24:AC33)</f>
        <v>0</v>
      </c>
      <c r="AD34" s="159">
        <f>SUM(AD24:AD33)</f>
        <v>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780</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Z38:AE38"/>
    <mergeCell ref="B39:G39"/>
    <mergeCell ref="H39:M39"/>
    <mergeCell ref="N39:S39"/>
    <mergeCell ref="T39:Y39"/>
    <mergeCell ref="Z39:AE39"/>
    <mergeCell ref="H37:M37"/>
    <mergeCell ref="B36:G36"/>
    <mergeCell ref="H36:M36"/>
    <mergeCell ref="N36:S36"/>
    <mergeCell ref="T36:Y36"/>
    <mergeCell ref="T38:Y38"/>
    <mergeCell ref="N37:S37"/>
    <mergeCell ref="T37:Y37"/>
    <mergeCell ref="Z37:AE37"/>
    <mergeCell ref="N38:S38"/>
    <mergeCell ref="H38:M38"/>
    <mergeCell ref="B5:D5"/>
    <mergeCell ref="B20:D20"/>
    <mergeCell ref="U20:V20"/>
    <mergeCell ref="W20:Z20"/>
    <mergeCell ref="B37:G37"/>
    <mergeCell ref="Z36:AE36"/>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H20:I20"/>
    <mergeCell ref="J20:K20"/>
    <mergeCell ref="L20:M20"/>
    <mergeCell ref="P20:Q20"/>
    <mergeCell ref="R20:S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H5:I5"/>
    <mergeCell ref="J5:K5"/>
    <mergeCell ref="L5:M5"/>
    <mergeCell ref="P5:Q5"/>
    <mergeCell ref="R5:S5"/>
    <mergeCell ref="B38:G38"/>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2023-07-24T05:04:57Z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